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AfterIAEA\SSA 2023\2024-2025\NFCSS\HBA 2025\Template\rev1 Fesenko Report on completion 2025\"/>
    </mc:Choice>
  </mc:AlternateContent>
  <xr:revisionPtr revIDLastSave="0" documentId="13_ncr:1_{1470CEE5-15DF-41A7-84AD-AD775E3D2E2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put&amp;Output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2" i="11" l="1"/>
  <c r="AS2" i="11"/>
  <c r="AN2" i="11"/>
  <c r="AQ4" i="11"/>
  <c r="AV75" i="11" l="1"/>
  <c r="AU2" i="11"/>
  <c r="AS54" i="11"/>
  <c r="AR2" i="11"/>
  <c r="AN14" i="11"/>
  <c r="AO5" i="11"/>
  <c r="AP5" i="11"/>
  <c r="AR5" i="11" s="1"/>
  <c r="AQ5" i="11"/>
  <c r="AU5" i="11" s="1"/>
  <c r="AO6" i="11"/>
  <c r="AP6" i="11"/>
  <c r="AQ6" i="11"/>
  <c r="AU6" i="11" s="1"/>
  <c r="AR6" i="11"/>
  <c r="AO7" i="11"/>
  <c r="AP7" i="11"/>
  <c r="AR7" i="11" s="1"/>
  <c r="AQ7" i="11"/>
  <c r="AO8" i="11"/>
  <c r="AP8" i="11"/>
  <c r="AR8" i="11" s="1"/>
  <c r="AQ8" i="11"/>
  <c r="AO9" i="11"/>
  <c r="AP9" i="11"/>
  <c r="AR9" i="11" s="1"/>
  <c r="AS9" i="11" s="1"/>
  <c r="AQ9" i="11"/>
  <c r="AU9" i="11" s="1"/>
  <c r="AO10" i="11"/>
  <c r="AP10" i="11"/>
  <c r="AR10" i="11" s="1"/>
  <c r="AQ10" i="11"/>
  <c r="AO11" i="11"/>
  <c r="AP11" i="11"/>
  <c r="AR11" i="11" s="1"/>
  <c r="AQ11" i="11"/>
  <c r="AO12" i="11"/>
  <c r="AP12" i="11"/>
  <c r="AR12" i="11" s="1"/>
  <c r="AQ12" i="11"/>
  <c r="AO13" i="11"/>
  <c r="AP13" i="11"/>
  <c r="AR13" i="11" s="1"/>
  <c r="AQ13" i="11"/>
  <c r="AU13" i="11"/>
  <c r="AO14" i="11"/>
  <c r="AP14" i="11"/>
  <c r="AR14" i="11" s="1"/>
  <c r="AS14" i="11" s="1"/>
  <c r="AQ14" i="11"/>
  <c r="AO15" i="11"/>
  <c r="AP15" i="11"/>
  <c r="AR15" i="11" s="1"/>
  <c r="AQ15" i="11"/>
  <c r="AO16" i="11"/>
  <c r="AP16" i="11"/>
  <c r="AR16" i="11" s="1"/>
  <c r="AQ16" i="11"/>
  <c r="AO17" i="11"/>
  <c r="AP17" i="11"/>
  <c r="AR17" i="11" s="1"/>
  <c r="AQ17" i="11"/>
  <c r="AO18" i="11"/>
  <c r="AP18" i="11"/>
  <c r="AR18" i="11" s="1"/>
  <c r="AQ18" i="11"/>
  <c r="AU18" i="11" s="1"/>
  <c r="AO19" i="11"/>
  <c r="AP19" i="11"/>
  <c r="AR19" i="11" s="1"/>
  <c r="AQ19" i="11"/>
  <c r="AO20" i="11"/>
  <c r="AP20" i="11"/>
  <c r="AR20" i="11" s="1"/>
  <c r="AQ20" i="11"/>
  <c r="AU20" i="11" s="1"/>
  <c r="AO21" i="11"/>
  <c r="AP21" i="11"/>
  <c r="AR21" i="11" s="1"/>
  <c r="AS21" i="11" s="1"/>
  <c r="AQ21" i="11"/>
  <c r="AO22" i="11"/>
  <c r="AP22" i="11"/>
  <c r="AR22" i="11" s="1"/>
  <c r="AS22" i="11" s="1"/>
  <c r="AQ22" i="11"/>
  <c r="AU22" i="11" s="1"/>
  <c r="AO23" i="11"/>
  <c r="AP23" i="11"/>
  <c r="AR23" i="11" s="1"/>
  <c r="AQ23" i="11"/>
  <c r="AU23" i="11"/>
  <c r="AO24" i="11"/>
  <c r="AP24" i="11"/>
  <c r="AR24" i="11" s="1"/>
  <c r="AQ24" i="11"/>
  <c r="AO25" i="11"/>
  <c r="AP25" i="11"/>
  <c r="AR25" i="11" s="1"/>
  <c r="AQ25" i="11"/>
  <c r="AU25" i="11" s="1"/>
  <c r="AO26" i="11"/>
  <c r="AP26" i="11"/>
  <c r="AR26" i="11" s="1"/>
  <c r="AQ26" i="11"/>
  <c r="AO27" i="11"/>
  <c r="AP27" i="11"/>
  <c r="AR27" i="11" s="1"/>
  <c r="AS27" i="11" s="1"/>
  <c r="AQ27" i="11"/>
  <c r="AU27" i="11" s="1"/>
  <c r="AO28" i="11"/>
  <c r="AP28" i="11"/>
  <c r="AR28" i="11" s="1"/>
  <c r="AQ28" i="11"/>
  <c r="AO29" i="11"/>
  <c r="AP29" i="11"/>
  <c r="AR29" i="11" s="1"/>
  <c r="AQ29" i="11"/>
  <c r="AO30" i="11"/>
  <c r="AP30" i="11"/>
  <c r="AR30" i="11" s="1"/>
  <c r="AQ30" i="11"/>
  <c r="AU30" i="11" s="1"/>
  <c r="AO31" i="11"/>
  <c r="AP31" i="11"/>
  <c r="AR31" i="11" s="1"/>
  <c r="AS31" i="11" s="1"/>
  <c r="AQ31" i="11"/>
  <c r="AO32" i="11"/>
  <c r="AP32" i="11"/>
  <c r="AR32" i="11" s="1"/>
  <c r="AQ32" i="11"/>
  <c r="AU32" i="11" s="1"/>
  <c r="AO33" i="11"/>
  <c r="AP33" i="11"/>
  <c r="AR33" i="11" s="1"/>
  <c r="AQ33" i="11"/>
  <c r="AO34" i="11"/>
  <c r="AP34" i="11"/>
  <c r="AR34" i="11" s="1"/>
  <c r="AQ34" i="11"/>
  <c r="AU34" i="11" s="1"/>
  <c r="AO35" i="11"/>
  <c r="AP35" i="11"/>
  <c r="AR35" i="11" s="1"/>
  <c r="AQ35" i="11"/>
  <c r="AU35" i="11" s="1"/>
  <c r="AO36" i="11"/>
  <c r="AP36" i="11"/>
  <c r="AR36" i="11" s="1"/>
  <c r="AS36" i="11" s="1"/>
  <c r="AQ36" i="11"/>
  <c r="AO37" i="11"/>
  <c r="AP37" i="11"/>
  <c r="AR37" i="11" s="1"/>
  <c r="AQ37" i="11"/>
  <c r="AO38" i="11"/>
  <c r="AP38" i="11"/>
  <c r="AR38" i="11" s="1"/>
  <c r="AQ38" i="11"/>
  <c r="AU38" i="11" s="1"/>
  <c r="AO39" i="11"/>
  <c r="AP39" i="11"/>
  <c r="AR39" i="11" s="1"/>
  <c r="AQ39" i="11"/>
  <c r="AO40" i="11"/>
  <c r="AP40" i="11"/>
  <c r="AQ40" i="11"/>
  <c r="AR40" i="11"/>
  <c r="AO41" i="11"/>
  <c r="AP41" i="11"/>
  <c r="AR41" i="11" s="1"/>
  <c r="AQ41" i="11"/>
  <c r="AO42" i="11"/>
  <c r="AP42" i="11"/>
  <c r="AR42" i="11" s="1"/>
  <c r="AQ42" i="11"/>
  <c r="AO43" i="11"/>
  <c r="AP43" i="11"/>
  <c r="AR43" i="11" s="1"/>
  <c r="AS43" i="11" s="1"/>
  <c r="AQ43" i="11"/>
  <c r="AU43" i="11" s="1"/>
  <c r="AO44" i="11"/>
  <c r="AP44" i="11"/>
  <c r="AR44" i="11" s="1"/>
  <c r="AS44" i="11" s="1"/>
  <c r="AQ44" i="11"/>
  <c r="AO45" i="11"/>
  <c r="AP45" i="11"/>
  <c r="AR45" i="11" s="1"/>
  <c r="AQ45" i="11"/>
  <c r="AU45" i="11" s="1"/>
  <c r="AO46" i="11"/>
  <c r="AP46" i="11"/>
  <c r="AR46" i="11" s="1"/>
  <c r="AS46" i="11" s="1"/>
  <c r="AQ46" i="11"/>
  <c r="AO47" i="11"/>
  <c r="AP47" i="11"/>
  <c r="AQ47" i="11"/>
  <c r="AR47" i="11"/>
  <c r="AO48" i="11"/>
  <c r="AP48" i="11"/>
  <c r="AR48" i="11" s="1"/>
  <c r="AS48" i="11" s="1"/>
  <c r="AQ48" i="11"/>
  <c r="AO49" i="11"/>
  <c r="AP49" i="11"/>
  <c r="AR49" i="11" s="1"/>
  <c r="AS49" i="11" s="1"/>
  <c r="AQ49" i="11"/>
  <c r="AO50" i="11"/>
  <c r="AP50" i="11"/>
  <c r="AQ50" i="11"/>
  <c r="AU50" i="11" s="1"/>
  <c r="AR50" i="11"/>
  <c r="AO51" i="11"/>
  <c r="AP51" i="11"/>
  <c r="AR51" i="11" s="1"/>
  <c r="AQ51" i="11"/>
  <c r="AO52" i="11"/>
  <c r="AP52" i="11"/>
  <c r="AQ52" i="11"/>
  <c r="AU52" i="11" s="1"/>
  <c r="AR52" i="11"/>
  <c r="AS52" i="11" s="1"/>
  <c r="AO53" i="11"/>
  <c r="AP53" i="11"/>
  <c r="AR53" i="11" s="1"/>
  <c r="AQ53" i="11"/>
  <c r="AU53" i="11" s="1"/>
  <c r="AO54" i="11"/>
  <c r="AP54" i="11"/>
  <c r="AQ54" i="11"/>
  <c r="AR54" i="11"/>
  <c r="AO55" i="11"/>
  <c r="AP55" i="11"/>
  <c r="AR55" i="11" s="1"/>
  <c r="AQ55" i="11"/>
  <c r="AO56" i="11"/>
  <c r="AP56" i="11"/>
  <c r="AR56" i="11" s="1"/>
  <c r="AQ56" i="11"/>
  <c r="AU56" i="11" s="1"/>
  <c r="AO57" i="11"/>
  <c r="AP57" i="11"/>
  <c r="AQ57" i="11"/>
  <c r="AR57" i="11"/>
  <c r="AO58" i="11"/>
  <c r="AP58" i="11"/>
  <c r="AR58" i="11" s="1"/>
  <c r="AQ58" i="11"/>
  <c r="AO59" i="11"/>
  <c r="AP59" i="11"/>
  <c r="AR59" i="11" s="1"/>
  <c r="AQ59" i="11"/>
  <c r="AU59" i="11" s="1"/>
  <c r="AO60" i="11"/>
  <c r="AP60" i="11"/>
  <c r="AR60" i="11" s="1"/>
  <c r="AQ60" i="11"/>
  <c r="AO61" i="11"/>
  <c r="AP61" i="11"/>
  <c r="AR61" i="11" s="1"/>
  <c r="AQ61" i="11"/>
  <c r="AU61" i="11" s="1"/>
  <c r="AO62" i="11"/>
  <c r="AP62" i="11"/>
  <c r="AR62" i="11" s="1"/>
  <c r="AQ62" i="11"/>
  <c r="AU62" i="11" s="1"/>
  <c r="AO63" i="11"/>
  <c r="AP63" i="11"/>
  <c r="AR63" i="11" s="1"/>
  <c r="AQ63" i="11"/>
  <c r="AO64" i="11"/>
  <c r="AP64" i="11"/>
  <c r="AR64" i="11" s="1"/>
  <c r="AQ64" i="11"/>
  <c r="AU64" i="11" s="1"/>
  <c r="AO65" i="11"/>
  <c r="AP65" i="11"/>
  <c r="AR65" i="11" s="1"/>
  <c r="AQ65" i="11"/>
  <c r="AO66" i="11"/>
  <c r="AP66" i="11"/>
  <c r="AR66" i="11" s="1"/>
  <c r="AS66" i="11" s="1"/>
  <c r="AQ66" i="11"/>
  <c r="AU66" i="11" s="1"/>
  <c r="AO67" i="11"/>
  <c r="AP67" i="11"/>
  <c r="AR67" i="11" s="1"/>
  <c r="AQ67" i="11"/>
  <c r="AU67" i="11" s="1"/>
  <c r="AO68" i="11"/>
  <c r="AP68" i="11"/>
  <c r="AR68" i="11" s="1"/>
  <c r="AQ68" i="11"/>
  <c r="AO69" i="11"/>
  <c r="AP69" i="11"/>
  <c r="AR69" i="11" s="1"/>
  <c r="AS69" i="11" s="1"/>
  <c r="AQ69" i="11"/>
  <c r="AO70" i="11"/>
  <c r="AP70" i="11"/>
  <c r="AR70" i="11" s="1"/>
  <c r="AQ70" i="11"/>
  <c r="AU70" i="11" s="1"/>
  <c r="AO71" i="11"/>
  <c r="AP71" i="11"/>
  <c r="AR71" i="11" s="1"/>
  <c r="AS71" i="11" s="1"/>
  <c r="AQ71" i="11"/>
  <c r="AO72" i="11"/>
  <c r="AP72" i="11"/>
  <c r="AR72" i="11" s="1"/>
  <c r="AQ72" i="11"/>
  <c r="AU72" i="11" s="1"/>
  <c r="AO73" i="11"/>
  <c r="AP73" i="11"/>
  <c r="AR73" i="11" s="1"/>
  <c r="AQ73" i="11"/>
  <c r="AU73" i="11" s="1"/>
  <c r="AO74" i="11"/>
  <c r="AP74" i="11"/>
  <c r="AR74" i="11" s="1"/>
  <c r="AS74" i="11" s="1"/>
  <c r="AQ74" i="11"/>
  <c r="AO75" i="11"/>
  <c r="AP75" i="11"/>
  <c r="AR75" i="11" s="1"/>
  <c r="AQ75" i="11"/>
  <c r="AU75" i="11"/>
  <c r="AO76" i="11"/>
  <c r="AP76" i="11"/>
  <c r="AR76" i="11" s="1"/>
  <c r="AQ76" i="11"/>
  <c r="AU76" i="11" s="1"/>
  <c r="AO77" i="11"/>
  <c r="AP77" i="11"/>
  <c r="AR77" i="11" s="1"/>
  <c r="AQ77" i="11"/>
  <c r="AO78" i="11"/>
  <c r="AP78" i="11"/>
  <c r="AR78" i="11" s="1"/>
  <c r="AQ78" i="11"/>
  <c r="AU78" i="11" s="1"/>
  <c r="AO79" i="11"/>
  <c r="AP79" i="11"/>
  <c r="AR79" i="11" s="1"/>
  <c r="AQ79" i="11"/>
  <c r="AO80" i="11"/>
  <c r="AP80" i="11"/>
  <c r="AR80" i="11" s="1"/>
  <c r="AQ80" i="11"/>
  <c r="AU80" i="11"/>
  <c r="AO81" i="11"/>
  <c r="AP81" i="11"/>
  <c r="AR81" i="11" s="1"/>
  <c r="AS81" i="11" s="1"/>
  <c r="AQ81" i="11"/>
  <c r="AU81" i="11" s="1"/>
  <c r="AO82" i="11"/>
  <c r="AP82" i="11"/>
  <c r="AR82" i="11" s="1"/>
  <c r="AQ82" i="11"/>
  <c r="AO83" i="11"/>
  <c r="AP83" i="11"/>
  <c r="AR83" i="11" s="1"/>
  <c r="AQ83" i="11"/>
  <c r="AO84" i="11"/>
  <c r="AP84" i="11"/>
  <c r="AR84" i="11" s="1"/>
  <c r="AQ84" i="11"/>
  <c r="AO85" i="11"/>
  <c r="AP85" i="11"/>
  <c r="AR85" i="11" s="1"/>
  <c r="AQ85" i="11"/>
  <c r="AU85" i="11" s="1"/>
  <c r="AO86" i="11"/>
  <c r="AP86" i="11"/>
  <c r="AR86" i="11" s="1"/>
  <c r="AS86" i="11" s="1"/>
  <c r="AQ86" i="11"/>
  <c r="AU86" i="11" s="1"/>
  <c r="AO87" i="11"/>
  <c r="AP87" i="11"/>
  <c r="AR87" i="11" s="1"/>
  <c r="AQ87" i="11"/>
  <c r="AO88" i="11"/>
  <c r="AP88" i="11"/>
  <c r="AR88" i="11" s="1"/>
  <c r="AQ88" i="11"/>
  <c r="AO89" i="11"/>
  <c r="AP89" i="11"/>
  <c r="AR89" i="11" s="1"/>
  <c r="AQ89" i="11"/>
  <c r="AO90" i="11"/>
  <c r="AP90" i="11"/>
  <c r="AR90" i="11" s="1"/>
  <c r="AQ90" i="11"/>
  <c r="AU90" i="11" s="1"/>
  <c r="AO91" i="11"/>
  <c r="AP91" i="11"/>
  <c r="AR91" i="11" s="1"/>
  <c r="AS91" i="11" s="1"/>
  <c r="AQ91" i="11"/>
  <c r="AU91" i="11" s="1"/>
  <c r="AO92" i="11"/>
  <c r="AP92" i="11"/>
  <c r="AR92" i="11" s="1"/>
  <c r="AQ92" i="11"/>
  <c r="AO93" i="11"/>
  <c r="AP93" i="11"/>
  <c r="AR93" i="11" s="1"/>
  <c r="AS93" i="11" s="1"/>
  <c r="AQ93" i="11"/>
  <c r="AO94" i="11"/>
  <c r="AP94" i="11"/>
  <c r="AR94" i="11" s="1"/>
  <c r="AQ94" i="11"/>
  <c r="AU94" i="11" s="1"/>
  <c r="AO95" i="11"/>
  <c r="AP95" i="11"/>
  <c r="AR95" i="11" s="1"/>
  <c r="AS95" i="11" s="1"/>
  <c r="AQ95" i="11"/>
  <c r="AU95" i="11" s="1"/>
  <c r="AO96" i="11"/>
  <c r="AP96" i="11"/>
  <c r="AR96" i="11" s="1"/>
  <c r="AS96" i="11" s="1"/>
  <c r="AQ96" i="11"/>
  <c r="AO97" i="11"/>
  <c r="AP97" i="11"/>
  <c r="AR97" i="11" s="1"/>
  <c r="AQ97" i="11"/>
  <c r="AO98" i="11"/>
  <c r="AP98" i="11"/>
  <c r="AR98" i="11" s="1"/>
  <c r="AS98" i="11" s="1"/>
  <c r="AQ98" i="11"/>
  <c r="AO99" i="11"/>
  <c r="AP99" i="11"/>
  <c r="AR99" i="11" s="1"/>
  <c r="AQ99" i="11"/>
  <c r="AU99" i="11" s="1"/>
  <c r="AO100" i="11"/>
  <c r="AP100" i="11"/>
  <c r="AR100" i="11" s="1"/>
  <c r="AS100" i="11" s="1"/>
  <c r="AQ100" i="11"/>
  <c r="AU100" i="11"/>
  <c r="AO101" i="11"/>
  <c r="AP101" i="11"/>
  <c r="AR101" i="11" s="1"/>
  <c r="AQ101" i="11"/>
  <c r="AO102" i="11"/>
  <c r="AP102" i="11"/>
  <c r="AR102" i="11" s="1"/>
  <c r="AQ102" i="11"/>
  <c r="AU102" i="11"/>
  <c r="AO103" i="11"/>
  <c r="AP103" i="11"/>
  <c r="AR103" i="11" s="1"/>
  <c r="AQ103" i="11"/>
  <c r="AU103" i="11" s="1"/>
  <c r="AO104" i="11"/>
  <c r="AP104" i="11"/>
  <c r="AR104" i="11" s="1"/>
  <c r="AQ104" i="11"/>
  <c r="AU104" i="11" s="1"/>
  <c r="AN12" i="11"/>
  <c r="AN13" i="11"/>
  <c r="AN18" i="11"/>
  <c r="AN19" i="11"/>
  <c r="AN21" i="11"/>
  <c r="AN26" i="11"/>
  <c r="AN27" i="11"/>
  <c r="AN28" i="11"/>
  <c r="AN29" i="11"/>
  <c r="AN34" i="11"/>
  <c r="AN35" i="11"/>
  <c r="AN41" i="11"/>
  <c r="AN42" i="11"/>
  <c r="AN43" i="11"/>
  <c r="AN44" i="11"/>
  <c r="AN45" i="11"/>
  <c r="AN50" i="11"/>
  <c r="AN51" i="11"/>
  <c r="AN58" i="11"/>
  <c r="AN59" i="11"/>
  <c r="AN60" i="11"/>
  <c r="AN61" i="11"/>
  <c r="AN66" i="11"/>
  <c r="AN67" i="11"/>
  <c r="AN74" i="11"/>
  <c r="AN75" i="11"/>
  <c r="AN76" i="11"/>
  <c r="AN77" i="11"/>
  <c r="AN82" i="11"/>
  <c r="AN83" i="11"/>
  <c r="AN90" i="11"/>
  <c r="AN91" i="11"/>
  <c r="AN92" i="11"/>
  <c r="AN93" i="11"/>
  <c r="AN98" i="11"/>
  <c r="AN99" i="11"/>
  <c r="AN6" i="11"/>
  <c r="AN7" i="11"/>
  <c r="AN8" i="11"/>
  <c r="AN9" i="11"/>
  <c r="C40" i="11"/>
  <c r="C37" i="11"/>
  <c r="C25" i="11" s="1"/>
  <c r="C31" i="11"/>
  <c r="C32" i="11"/>
  <c r="C33" i="11"/>
  <c r="C34" i="11"/>
  <c r="C36" i="11"/>
  <c r="C30" i="11"/>
  <c r="C29" i="11"/>
  <c r="AT22" i="11" l="1"/>
  <c r="AN56" i="11"/>
  <c r="AN23" i="11"/>
  <c r="AT98" i="11"/>
  <c r="AN5" i="11"/>
  <c r="AN89" i="11"/>
  <c r="AN73" i="11"/>
  <c r="AN57" i="11"/>
  <c r="AN25" i="11"/>
  <c r="AT25" i="11" s="1"/>
  <c r="AN104" i="11"/>
  <c r="AN88" i="11"/>
  <c r="AN72" i="11"/>
  <c r="AN40" i="11"/>
  <c r="AN24" i="11"/>
  <c r="AN103" i="11"/>
  <c r="AW103" i="11" s="1"/>
  <c r="AN87" i="11"/>
  <c r="AN71" i="11"/>
  <c r="AT71" i="11" s="1"/>
  <c r="AN55" i="11"/>
  <c r="AN39" i="11"/>
  <c r="AN102" i="11"/>
  <c r="AN86" i="11"/>
  <c r="AN70" i="11"/>
  <c r="AN54" i="11"/>
  <c r="AT54" i="11" s="1"/>
  <c r="AN38" i="11"/>
  <c r="AN22" i="11"/>
  <c r="AN101" i="11"/>
  <c r="AN85" i="11"/>
  <c r="AW85" i="11" s="1"/>
  <c r="AN69" i="11"/>
  <c r="AT69" i="11" s="1"/>
  <c r="AN53" i="11"/>
  <c r="AN37" i="11"/>
  <c r="AN100" i="11"/>
  <c r="AT100" i="11" s="1"/>
  <c r="AN84" i="11"/>
  <c r="AN68" i="11"/>
  <c r="AN52" i="11"/>
  <c r="AT52" i="11" s="1"/>
  <c r="AN36" i="11"/>
  <c r="AT36" i="11" s="1"/>
  <c r="AN20" i="11"/>
  <c r="AT66" i="11"/>
  <c r="AT86" i="11"/>
  <c r="AN97" i="11"/>
  <c r="AN81" i="11"/>
  <c r="AT81" i="11" s="1"/>
  <c r="AN65" i="11"/>
  <c r="AN49" i="11"/>
  <c r="AT49" i="11" s="1"/>
  <c r="AN33" i="11"/>
  <c r="AN17" i="11"/>
  <c r="AN96" i="11"/>
  <c r="AT96" i="11" s="1"/>
  <c r="AN80" i="11"/>
  <c r="AN64" i="11"/>
  <c r="AW64" i="11" s="1"/>
  <c r="AN48" i="11"/>
  <c r="AT48" i="11" s="1"/>
  <c r="AN32" i="11"/>
  <c r="AN16" i="11"/>
  <c r="AN11" i="11"/>
  <c r="AN95" i="11"/>
  <c r="AN79" i="11"/>
  <c r="AN63" i="11"/>
  <c r="AN47" i="11"/>
  <c r="AN31" i="11"/>
  <c r="AT31" i="11" s="1"/>
  <c r="AN15" i="11"/>
  <c r="AN10" i="11"/>
  <c r="AN94" i="11"/>
  <c r="AN78" i="11"/>
  <c r="AN62" i="11"/>
  <c r="AW62" i="11" s="1"/>
  <c r="AN46" i="11"/>
  <c r="AT46" i="11" s="1"/>
  <c r="AN30" i="11"/>
  <c r="AS59" i="11"/>
  <c r="AT59" i="11" s="1"/>
  <c r="AS29" i="11"/>
  <c r="AS34" i="11"/>
  <c r="AT34" i="11" s="1"/>
  <c r="AV32" i="11"/>
  <c r="AV85" i="11"/>
  <c r="AV70" i="11"/>
  <c r="AV50" i="11"/>
  <c r="AW50" i="11" s="1"/>
  <c r="AV45" i="11"/>
  <c r="AW45" i="11" s="1"/>
  <c r="AV90" i="11"/>
  <c r="AW90" i="11" s="1"/>
  <c r="AV59" i="11"/>
  <c r="AW59" i="11" s="1"/>
  <c r="AV100" i="11"/>
  <c r="AV64" i="11"/>
  <c r="AV34" i="11"/>
  <c r="AW34" i="11" s="1"/>
  <c r="AV13" i="11"/>
  <c r="AW13" i="11" s="1"/>
  <c r="AV23" i="11"/>
  <c r="AV18" i="11"/>
  <c r="AW18" i="11" s="1"/>
  <c r="AV104" i="11"/>
  <c r="AW104" i="11" s="1"/>
  <c r="AV94" i="11"/>
  <c r="AW94" i="11" s="1"/>
  <c r="AV99" i="11"/>
  <c r="AW99" i="11" s="1"/>
  <c r="AV78" i="11"/>
  <c r="AV43" i="11"/>
  <c r="AW43" i="11" s="1"/>
  <c r="AV38" i="11"/>
  <c r="AV73" i="11"/>
  <c r="AV27" i="11"/>
  <c r="AW27" i="11" s="1"/>
  <c r="AV22" i="11"/>
  <c r="AV103" i="11"/>
  <c r="AV62" i="11"/>
  <c r="AV67" i="11"/>
  <c r="AW67" i="11" s="1"/>
  <c r="AV52" i="11"/>
  <c r="AW52" i="11" s="1"/>
  <c r="AV6" i="11"/>
  <c r="AW6" i="11" s="1"/>
  <c r="AV72" i="11"/>
  <c r="AV102" i="11"/>
  <c r="AW102" i="11" s="1"/>
  <c r="AV61" i="11"/>
  <c r="AW61" i="11" s="1"/>
  <c r="AV56" i="11"/>
  <c r="AW56" i="11" s="1"/>
  <c r="AV81" i="11"/>
  <c r="AV76" i="11"/>
  <c r="AW76" i="11" s="1"/>
  <c r="AV66" i="11"/>
  <c r="AW66" i="11" s="1"/>
  <c r="AV5" i="11"/>
  <c r="AW5" i="11" s="1"/>
  <c r="AV86" i="11"/>
  <c r="AW86" i="11" s="1"/>
  <c r="AV25" i="11"/>
  <c r="AV20" i="11"/>
  <c r="AW20" i="11" s="1"/>
  <c r="AV91" i="11"/>
  <c r="AW91" i="11" s="1"/>
  <c r="AV30" i="11"/>
  <c r="AV80" i="11"/>
  <c r="AV35" i="11"/>
  <c r="AW35" i="11" s="1"/>
  <c r="AV9" i="11"/>
  <c r="AW9" i="11" s="1"/>
  <c r="AS72" i="11"/>
  <c r="AS6" i="11"/>
  <c r="AT6" i="11" s="1"/>
  <c r="AS61" i="11"/>
  <c r="AT61" i="11" s="1"/>
  <c r="AS50" i="11"/>
  <c r="AT50" i="11" s="1"/>
  <c r="AS40" i="11"/>
  <c r="AS104" i="11"/>
  <c r="AS18" i="11"/>
  <c r="AT18" i="11" s="1"/>
  <c r="AS99" i="11"/>
  <c r="AT99" i="11" s="1"/>
  <c r="AS57" i="11"/>
  <c r="AS53" i="11"/>
  <c r="AV95" i="11"/>
  <c r="AW95" i="11" s="1"/>
  <c r="AV53" i="11"/>
  <c r="AT9" i="11"/>
  <c r="AS68" i="11"/>
  <c r="AU7" i="11"/>
  <c r="AV7" i="11" s="1"/>
  <c r="AW7" i="11" s="1"/>
  <c r="AS89" i="11"/>
  <c r="AS84" i="11"/>
  <c r="AS32" i="11"/>
  <c r="AS17" i="11"/>
  <c r="AS13" i="11"/>
  <c r="AT13" i="11" s="1"/>
  <c r="AU89" i="11"/>
  <c r="AV89" i="11" s="1"/>
  <c r="AW89" i="11" s="1"/>
  <c r="AU84" i="11"/>
  <c r="AV84" i="11" s="1"/>
  <c r="AU41" i="11"/>
  <c r="AV41" i="11" s="1"/>
  <c r="AW41" i="11" s="1"/>
  <c r="AU26" i="11"/>
  <c r="AV26" i="11" s="1"/>
  <c r="AW26" i="11" s="1"/>
  <c r="AU17" i="11"/>
  <c r="AV17" i="11" s="1"/>
  <c r="AU98" i="11"/>
  <c r="AV98" i="11" s="1"/>
  <c r="AW98" i="11" s="1"/>
  <c r="AU46" i="11"/>
  <c r="AV46" i="11" s="1"/>
  <c r="AS41" i="11"/>
  <c r="AT41" i="11" s="1"/>
  <c r="AU36" i="11"/>
  <c r="AV36" i="11" s="1"/>
  <c r="AU31" i="11"/>
  <c r="AV31" i="11" s="1"/>
  <c r="AW31" i="11" s="1"/>
  <c r="AS26" i="11"/>
  <c r="AT26" i="11" s="1"/>
  <c r="AU21" i="11"/>
  <c r="AV21" i="11" s="1"/>
  <c r="AW21" i="11" s="1"/>
  <c r="AU12" i="11"/>
  <c r="AV12" i="11" s="1"/>
  <c r="AW12" i="11" s="1"/>
  <c r="AW25" i="11"/>
  <c r="AS83" i="11"/>
  <c r="AT83" i="11" s="1"/>
  <c r="AS11" i="11"/>
  <c r="AS97" i="11"/>
  <c r="AS73" i="11"/>
  <c r="AU54" i="11"/>
  <c r="AV54" i="11" s="1"/>
  <c r="AU40" i="11"/>
  <c r="AV40" i="11" s="1"/>
  <c r="AS35" i="11"/>
  <c r="AT35" i="11" s="1"/>
  <c r="AS20" i="11"/>
  <c r="AT20" i="11" s="1"/>
  <c r="AU11" i="11"/>
  <c r="AV11" i="11" s="1"/>
  <c r="AW11" i="11" s="1"/>
  <c r="AS92" i="11"/>
  <c r="AT92" i="11" s="1"/>
  <c r="AU87" i="11"/>
  <c r="AV87" i="11" s="1"/>
  <c r="AU82" i="11"/>
  <c r="AV82" i="11" s="1"/>
  <c r="AW82" i="11" s="1"/>
  <c r="AU77" i="11"/>
  <c r="AV77" i="11" s="1"/>
  <c r="AW77" i="11" s="1"/>
  <c r="AU68" i="11"/>
  <c r="AV68" i="11" s="1"/>
  <c r="AU63" i="11"/>
  <c r="AV63" i="11" s="1"/>
  <c r="AW63" i="11" s="1"/>
  <c r="AU58" i="11"/>
  <c r="AV58" i="11" s="1"/>
  <c r="AW58" i="11" s="1"/>
  <c r="AU15" i="11"/>
  <c r="AV15" i="11" s="1"/>
  <c r="AW15" i="11" s="1"/>
  <c r="AS88" i="11"/>
  <c r="AS78" i="11"/>
  <c r="AS64" i="11"/>
  <c r="AS25" i="11"/>
  <c r="AS16" i="11"/>
  <c r="AT16" i="11" s="1"/>
  <c r="AU92" i="11"/>
  <c r="AV92" i="11" s="1"/>
  <c r="AW92" i="11" s="1"/>
  <c r="AS45" i="11"/>
  <c r="AT45" i="11" s="1"/>
  <c r="AS101" i="11"/>
  <c r="AU96" i="11"/>
  <c r="AV96" i="11" s="1"/>
  <c r="AS87" i="11"/>
  <c r="AS82" i="11"/>
  <c r="AT82" i="11" s="1"/>
  <c r="AS77" i="11"/>
  <c r="AT77" i="11" s="1"/>
  <c r="AS63" i="11"/>
  <c r="AT63" i="11" s="1"/>
  <c r="AS58" i="11"/>
  <c r="AU49" i="11"/>
  <c r="AV49" i="11" s="1"/>
  <c r="AW49" i="11" s="1"/>
  <c r="AU44" i="11"/>
  <c r="AV44" i="11" s="1"/>
  <c r="AW44" i="11" s="1"/>
  <c r="AU29" i="11"/>
  <c r="AV29" i="11" s="1"/>
  <c r="AW29" i="11" s="1"/>
  <c r="AS24" i="11"/>
  <c r="AS8" i="11"/>
  <c r="AT8" i="11" s="1"/>
  <c r="AS5" i="11"/>
  <c r="AT5" i="11" s="1"/>
  <c r="AS90" i="11"/>
  <c r="AT90" i="11" s="1"/>
  <c r="AS76" i="11"/>
  <c r="AT76" i="11" s="1"/>
  <c r="AS67" i="11"/>
  <c r="AT67" i="11" s="1"/>
  <c r="AS62" i="11"/>
  <c r="AU57" i="11"/>
  <c r="AV57" i="11" s="1"/>
  <c r="AW57" i="11" s="1"/>
  <c r="AU39" i="11"/>
  <c r="AV39" i="11" s="1"/>
  <c r="AS30" i="11"/>
  <c r="AS12" i="11"/>
  <c r="AT12" i="11" s="1"/>
  <c r="AU8" i="11"/>
  <c r="AV8" i="11" s="1"/>
  <c r="AW8" i="11" s="1"/>
  <c r="AS103" i="11"/>
  <c r="AT103" i="11" s="1"/>
  <c r="AS94" i="11"/>
  <c r="AS85" i="11"/>
  <c r="AU71" i="11"/>
  <c r="AV71" i="11" s="1"/>
  <c r="AU48" i="11"/>
  <c r="AV48" i="11" s="1"/>
  <c r="AS39" i="11"/>
  <c r="AU24" i="11"/>
  <c r="AV24" i="11" s="1"/>
  <c r="AU16" i="11"/>
  <c r="AV16" i="11" s="1"/>
  <c r="AW16" i="11" s="1"/>
  <c r="AW70" i="11"/>
  <c r="AS47" i="11"/>
  <c r="AT47" i="11" s="1"/>
  <c r="AS70" i="11"/>
  <c r="AT70" i="11" s="1"/>
  <c r="AU60" i="11"/>
  <c r="AV60" i="11" s="1"/>
  <c r="AW60" i="11" s="1"/>
  <c r="AU42" i="11"/>
  <c r="AV42" i="11" s="1"/>
  <c r="AW42" i="11" s="1"/>
  <c r="AS15" i="11"/>
  <c r="AU79" i="11"/>
  <c r="AV79" i="11" s="1"/>
  <c r="AW79" i="11" s="1"/>
  <c r="AS65" i="11"/>
  <c r="AT65" i="11" s="1"/>
  <c r="AS60" i="11"/>
  <c r="AT60" i="11" s="1"/>
  <c r="AU55" i="11"/>
  <c r="AV55" i="11" s="1"/>
  <c r="AU51" i="11"/>
  <c r="AV51" i="11" s="1"/>
  <c r="AW51" i="11" s="1"/>
  <c r="AS42" i="11"/>
  <c r="AT42" i="11" s="1"/>
  <c r="AU37" i="11"/>
  <c r="AV37" i="11" s="1"/>
  <c r="AU33" i="11"/>
  <c r="AV33" i="11" s="1"/>
  <c r="AS28" i="11"/>
  <c r="AT28" i="11" s="1"/>
  <c r="AS23" i="11"/>
  <c r="AT23" i="11" s="1"/>
  <c r="AS19" i="11"/>
  <c r="AT19" i="11" s="1"/>
  <c r="AU10" i="11"/>
  <c r="AV10" i="11" s="1"/>
  <c r="AS7" i="11"/>
  <c r="AT7" i="11" s="1"/>
  <c r="AW75" i="11"/>
  <c r="AT93" i="11"/>
  <c r="AS80" i="11"/>
  <c r="AT80" i="11" s="1"/>
  <c r="AS56" i="11"/>
  <c r="AT56" i="11" s="1"/>
  <c r="AS38" i="11"/>
  <c r="AS102" i="11"/>
  <c r="AT102" i="11" s="1"/>
  <c r="AU93" i="11"/>
  <c r="AV93" i="11" s="1"/>
  <c r="AW93" i="11" s="1"/>
  <c r="AS75" i="11"/>
  <c r="AT75" i="11" s="1"/>
  <c r="AU65" i="11"/>
  <c r="AV65" i="11" s="1"/>
  <c r="AU47" i="11"/>
  <c r="AV47" i="11" s="1"/>
  <c r="AU28" i="11"/>
  <c r="AV28" i="11" s="1"/>
  <c r="AW28" i="11" s="1"/>
  <c r="AU19" i="11"/>
  <c r="AV19" i="11" s="1"/>
  <c r="AW19" i="11" s="1"/>
  <c r="AU101" i="11"/>
  <c r="AV101" i="11" s="1"/>
  <c r="AU97" i="11"/>
  <c r="AV97" i="11" s="1"/>
  <c r="AU88" i="11"/>
  <c r="AV88" i="11" s="1"/>
  <c r="AU83" i="11"/>
  <c r="AV83" i="11" s="1"/>
  <c r="AW83" i="11" s="1"/>
  <c r="AS79" i="11"/>
  <c r="AT79" i="11" s="1"/>
  <c r="AU74" i="11"/>
  <c r="AV74" i="11" s="1"/>
  <c r="AW74" i="11" s="1"/>
  <c r="AU69" i="11"/>
  <c r="AV69" i="11" s="1"/>
  <c r="AS55" i="11"/>
  <c r="AS51" i="11"/>
  <c r="AT51" i="11" s="1"/>
  <c r="AS37" i="11"/>
  <c r="AS33" i="11"/>
  <c r="AU14" i="11"/>
  <c r="AV14" i="11" s="1"/>
  <c r="AW14" i="11" s="1"/>
  <c r="AS10" i="11"/>
  <c r="D34" i="11"/>
  <c r="D33" i="11"/>
  <c r="D32" i="11"/>
  <c r="D31" i="11"/>
  <c r="AT29" i="11"/>
  <c r="AT95" i="11"/>
  <c r="AT11" i="11"/>
  <c r="AT27" i="11"/>
  <c r="AT57" i="11"/>
  <c r="AW30" i="11"/>
  <c r="AT58" i="11"/>
  <c r="AT43" i="11"/>
  <c r="AT21" i="11"/>
  <c r="AT91" i="11"/>
  <c r="AT44" i="11"/>
  <c r="AT14" i="11"/>
  <c r="AT74" i="11"/>
  <c r="D30" i="11"/>
  <c r="D36" i="11"/>
  <c r="D29" i="11"/>
  <c r="D37" i="11"/>
  <c r="D25" i="11" s="1"/>
  <c r="AW23" i="11" l="1"/>
  <c r="AT32" i="11"/>
  <c r="AT84" i="11"/>
  <c r="AT87" i="11"/>
  <c r="AT68" i="11"/>
  <c r="AW80" i="11"/>
  <c r="AW96" i="11"/>
  <c r="AW87" i="11"/>
  <c r="AW100" i="11"/>
  <c r="AW10" i="11"/>
  <c r="AT62" i="11"/>
  <c r="AT101" i="11"/>
  <c r="AW101" i="11"/>
  <c r="AW46" i="11"/>
  <c r="AW22" i="11"/>
  <c r="AW73" i="11"/>
  <c r="AW47" i="11"/>
  <c r="AW54" i="11"/>
  <c r="AT73" i="11"/>
  <c r="AW84" i="11"/>
  <c r="AT10" i="11"/>
  <c r="AW53" i="11"/>
  <c r="AW65" i="11"/>
  <c r="AW36" i="11"/>
  <c r="AT53" i="11"/>
  <c r="AW38" i="11"/>
  <c r="AW24" i="11"/>
  <c r="AT33" i="11"/>
  <c r="AW17" i="11"/>
  <c r="AT64" i="11"/>
  <c r="AT24" i="11"/>
  <c r="AW33" i="11"/>
  <c r="AT39" i="11"/>
  <c r="AT37" i="11"/>
  <c r="AW48" i="11"/>
  <c r="AT38" i="11"/>
  <c r="AW71" i="11"/>
  <c r="AT78" i="11"/>
  <c r="AT55" i="11"/>
  <c r="AW55" i="11"/>
  <c r="AT85" i="11"/>
  <c r="AT88" i="11"/>
  <c r="AT97" i="11"/>
  <c r="AT104" i="11"/>
  <c r="AW78" i="11"/>
  <c r="AW32" i="11"/>
  <c r="AW37" i="11"/>
  <c r="AW40" i="11"/>
  <c r="AW69" i="11"/>
  <c r="AT94" i="11"/>
  <c r="AT40" i="11"/>
  <c r="AW81" i="11"/>
  <c r="AT17" i="11"/>
  <c r="AT15" i="11"/>
  <c r="AW88" i="11"/>
  <c r="AT30" i="11"/>
  <c r="AW68" i="11"/>
  <c r="AT72" i="11"/>
  <c r="AW72" i="11"/>
  <c r="AW97" i="11"/>
  <c r="AW39" i="11"/>
  <c r="AT89" i="11"/>
  <c r="AU4" i="11"/>
  <c r="AV4" i="11" s="1"/>
  <c r="AP4" i="11"/>
  <c r="AR4" i="11" s="1"/>
  <c r="AS4" i="11" s="1"/>
  <c r="AN4" i="11"/>
  <c r="AO4" i="11"/>
  <c r="AT4" i="11" l="1"/>
  <c r="AT106" i="11" s="1"/>
  <c r="AW4" i="11"/>
  <c r="AW106" i="11" s="1"/>
  <c r="C35" i="11" l="1"/>
  <c r="D35" i="11" s="1"/>
</calcChain>
</file>

<file path=xl/sharedStrings.xml><?xml version="1.0" encoding="utf-8"?>
<sst xmlns="http://schemas.openxmlformats.org/spreadsheetml/2006/main" count="73" uniqueCount="37">
  <si>
    <t>RepPuUsed(tHM)</t>
  </si>
  <si>
    <t>RepPuAccu(tHM)</t>
  </si>
  <si>
    <t>RepPuStock(tHM)</t>
  </si>
  <si>
    <t>cost</t>
  </si>
  <si>
    <t>disc</t>
  </si>
  <si>
    <t>Disposal</t>
  </si>
  <si>
    <t>Pu</t>
  </si>
  <si>
    <t>Pu price</t>
  </si>
  <si>
    <t>Pu stor</t>
  </si>
  <si>
    <t>RT1</t>
  </si>
  <si>
    <t>All RT</t>
  </si>
  <si>
    <t>RT2</t>
  </si>
  <si>
    <t>RT3</t>
  </si>
  <si>
    <t>RT4</t>
  </si>
  <si>
    <t>RT5</t>
  </si>
  <si>
    <t>Natural  U</t>
  </si>
  <si>
    <t>Conversion</t>
  </si>
  <si>
    <t>Enrichment</t>
  </si>
  <si>
    <t>Fuel fabrication</t>
  </si>
  <si>
    <t>Reprocessing</t>
  </si>
  <si>
    <t>Spent fuel storage</t>
  </si>
  <si>
    <t>Total fuel cycle</t>
  </si>
  <si>
    <t>esc</t>
  </si>
  <si>
    <t>Discounted cummulative electricity, GWh</t>
  </si>
  <si>
    <t>Fuel cycle steps</t>
  </si>
  <si>
    <t>Discounted fuel costs, M$</t>
  </si>
  <si>
    <t>Discounted fuel cost  M$</t>
  </si>
  <si>
    <t>Levelised generation fuel  cost  (mills/kWh)</t>
  </si>
  <si>
    <t>Fuel cycle component costs</t>
  </si>
  <si>
    <t>Levelised generation fuel  costs  (mills/kWh)</t>
  </si>
  <si>
    <t>Overall Output</t>
  </si>
  <si>
    <t xml:space="preserve">discount rate </t>
  </si>
  <si>
    <t xml:space="preserve">Pu cost </t>
  </si>
  <si>
    <t>escalation for Pu cost</t>
  </si>
  <si>
    <t xml:space="preserve">Pu price </t>
  </si>
  <si>
    <t>escalation for Pu price</t>
  </si>
  <si>
    <t>Input from RT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</si>
</sst>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CCDDCC"/>
        <bgColor indexed="64"/>
      </patternFill>
    </fill>
    <fill>
      <patternFill patternType="solid">
        <fgColor rgb="FFEEDDEE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1" fillId="2" borderId="0" applyNumberFormat="0" applyBorder="0" applyProtection="0">
      <alignment horizontal="center"/>
    </xf>
    <xf numFmtId="0" fontId="2" fillId="0" borderId="0" applyNumberFormat="0" applyFill="0" applyBorder="0" applyAlignment="0" applyProtection="0"/>
    <xf numFmtId="0" fontId="1" fillId="3" borderId="0" applyNumberFormat="0" applyBorder="0" applyProtection="0">
      <alignment horizontal="center"/>
    </xf>
    <xf numFmtId="0" fontId="1" fillId="4" borderId="0" applyNumberFormat="0" applyBorder="0" applyProtection="0">
      <alignment horizontal="center"/>
    </xf>
  </cellStyleXfs>
  <cellXfs count="18">
    <xf numFmtId="0" fontId="0" fillId="0" borderId="0" xfId="0"/>
    <xf numFmtId="0" fontId="1" fillId="0" borderId="0" xfId="1"/>
    <xf numFmtId="0" fontId="0" fillId="5" borderId="0" xfId="0" applyFill="1"/>
    <xf numFmtId="0" fontId="0" fillId="7" borderId="1" xfId="0" applyFill="1" applyBorder="1" applyAlignment="1">
      <alignment horizontal="center"/>
    </xf>
    <xf numFmtId="2" fontId="0" fillId="6" borderId="2" xfId="0" applyNumberFormat="1" applyFill="1" applyBorder="1" applyAlignment="1">
      <alignment horizontal="center"/>
    </xf>
    <xf numFmtId="164" fontId="0" fillId="6" borderId="3" xfId="0" applyNumberFormat="1" applyFill="1" applyBorder="1" applyAlignment="1">
      <alignment horizontal="center"/>
    </xf>
    <xf numFmtId="164" fontId="0" fillId="7" borderId="0" xfId="0" applyNumberFormat="1" applyFill="1"/>
    <xf numFmtId="0" fontId="0" fillId="7" borderId="0" xfId="0" applyFill="1"/>
    <xf numFmtId="0" fontId="0" fillId="8" borderId="0" xfId="0" applyFill="1"/>
    <xf numFmtId="0" fontId="3" fillId="9" borderId="1" xfId="0" applyFont="1" applyFill="1" applyBorder="1" applyAlignment="1">
      <alignment horizontal="left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164" fontId="0" fillId="6" borderId="7" xfId="0" applyNumberFormat="1" applyFill="1" applyBorder="1" applyAlignment="1">
      <alignment horizontal="center"/>
    </xf>
    <xf numFmtId="0" fontId="0" fillId="10" borderId="0" xfId="0" applyFill="1"/>
    <xf numFmtId="0" fontId="1" fillId="10" borderId="0" xfId="1" applyFill="1"/>
    <xf numFmtId="0" fontId="4" fillId="7" borderId="0" xfId="0" applyFont="1" applyFill="1" applyAlignment="1">
      <alignment horizontal="left" vertical="center"/>
    </xf>
    <xf numFmtId="0" fontId="0" fillId="7" borderId="0" xfId="0" applyFill="1" applyAlignment="1">
      <alignment horizontal="center"/>
    </xf>
  </cellXfs>
  <cellStyles count="6">
    <cellStyle name="bold" xfId="1" xr:uid="{00000000-0005-0000-0000-000006000000}"/>
    <cellStyle name="greenBackground" xfId="4" xr:uid="{00000000-0005-0000-0000-000009000000}"/>
    <cellStyle name="greyBackground" xfId="2" xr:uid="{00000000-0005-0000-0000-000007000000}"/>
    <cellStyle name="italic" xfId="3" xr:uid="{00000000-0005-0000-0000-000008000000}"/>
    <cellStyle name="Normal" xfId="0" builtinId="0"/>
    <cellStyle name="pinkBackground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Overall Levelised generation fuel  cost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/>
      <c:pieChart>
        <c:varyColors val="1"/>
        <c:ser>
          <c:idx val="0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50F-4A80-BB1B-44A55CD9CA1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50F-4A80-BB1B-44A55CD9CA1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50F-4A80-BB1B-44A55CD9CA1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50F-4A80-BB1B-44A55CD9CA1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50F-4A80-BB1B-44A55CD9CA1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50F-4A80-BB1B-44A55CD9CA1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50F-4A80-BB1B-44A55CD9CA1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50F-4A80-BB1B-44A55CD9CA1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'Input&amp;Output'!$B$29:$B$36</c:f>
              <c:strCache>
                <c:ptCount val="8"/>
                <c:pt idx="0">
                  <c:v>Natural  U</c:v>
                </c:pt>
                <c:pt idx="1">
                  <c:v>Conversion</c:v>
                </c:pt>
                <c:pt idx="2">
                  <c:v>Enrichment</c:v>
                </c:pt>
                <c:pt idx="3">
                  <c:v>Fuel fabrication</c:v>
                </c:pt>
                <c:pt idx="4">
                  <c:v>Reprocessing</c:v>
                </c:pt>
                <c:pt idx="5">
                  <c:v>Spent fuel storage</c:v>
                </c:pt>
                <c:pt idx="6">
                  <c:v>Pu</c:v>
                </c:pt>
                <c:pt idx="7">
                  <c:v>Disposal</c:v>
                </c:pt>
              </c:strCache>
            </c:strRef>
          </c:cat>
          <c:val>
            <c:numRef>
              <c:f>'Input&amp;Output'!$D$29:$D$36</c:f>
              <c:numCache>
                <c:formatCode>0.00</c:formatCode>
                <c:ptCount val="8"/>
                <c:pt idx="0">
                  <c:v>1.9270514020538729</c:v>
                </c:pt>
                <c:pt idx="1">
                  <c:v>0.24088142525673412</c:v>
                </c:pt>
                <c:pt idx="2">
                  <c:v>1.5530284342545293</c:v>
                </c:pt>
                <c:pt idx="3">
                  <c:v>0.97192210288135328</c:v>
                </c:pt>
                <c:pt idx="4">
                  <c:v>1.0381211029348389</c:v>
                </c:pt>
                <c:pt idx="5">
                  <c:v>7.134236325197009E-2</c:v>
                </c:pt>
                <c:pt idx="6">
                  <c:v>3.2439416049556254E-2</c:v>
                </c:pt>
                <c:pt idx="7">
                  <c:v>0.20033750701956757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7E8-47D4-867D-DDCC5BDC4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1"/>
                <c:order val="0"/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1-C7E8-47D4-867D-DDCC5BDC4303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3-C7E8-47D4-867D-DDCC5BDC4303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5-C7E8-47D4-867D-DDCC5BDC4303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7-C7E8-47D4-867D-DDCC5BDC4303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9-C7E8-47D4-867D-DDCC5BDC4303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B-C7E8-47D4-867D-DDCC5BDC4303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D-C7E8-47D4-867D-DDCC5BDC4303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F-C7E8-47D4-867D-DDCC5BDC4303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LID4096"/>
                    </a:p>
                  </c:txPr>
                  <c:showLegendKey val="0"/>
                  <c:showVal val="0"/>
                  <c:showCatName val="0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'Input&amp;Output'!$B$29:$B$36</c15:sqref>
                        </c15:formulaRef>
                      </c:ext>
                    </c:extLst>
                    <c:strCache>
                      <c:ptCount val="8"/>
                      <c:pt idx="0">
                        <c:v>Natural  U</c:v>
                      </c:pt>
                      <c:pt idx="1">
                        <c:v>Conversion</c:v>
                      </c:pt>
                      <c:pt idx="2">
                        <c:v>Enrichment</c:v>
                      </c:pt>
                      <c:pt idx="3">
                        <c:v>Fuel fabrication</c:v>
                      </c:pt>
                      <c:pt idx="4">
                        <c:v>Reprocessing</c:v>
                      </c:pt>
                      <c:pt idx="5">
                        <c:v>Spent fuel storage</c:v>
                      </c:pt>
                      <c:pt idx="6">
                        <c:v>Pu</c:v>
                      </c:pt>
                      <c:pt idx="7">
                        <c:v>Disposal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'Input&amp;Output'!$C$29:$C$36</c15:sqref>
                        </c15:formulaRef>
                      </c:ext>
                    </c:extLst>
                    <c:numCache>
                      <c:formatCode>0.00</c:formatCode>
                      <c:ptCount val="8"/>
                      <c:pt idx="0">
                        <c:v>688.87860818105014</c:v>
                      </c:pt>
                      <c:pt idx="1">
                        <c:v>86.109826022631268</c:v>
                      </c:pt>
                      <c:pt idx="2">
                        <c:v>555.17360103347517</c:v>
                      </c:pt>
                      <c:pt idx="3">
                        <c:v>347.44083358633128</c:v>
                      </c:pt>
                      <c:pt idx="4">
                        <c:v>371.10552409288351</c:v>
                      </c:pt>
                      <c:pt idx="5">
                        <c:v>25.50333003519442</c:v>
                      </c:pt>
                      <c:pt idx="6" formatCode="General">
                        <c:v>11.596379709750785</c:v>
                      </c:pt>
                      <c:pt idx="7">
                        <c:v>71.616264545413969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0-C7E8-47D4-867D-DDCC5BDC4303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20</xdr:row>
      <xdr:rowOff>0</xdr:rowOff>
    </xdr:from>
    <xdr:to>
      <xdr:col>16</xdr:col>
      <xdr:colOff>41275</xdr:colOff>
      <xdr:row>40</xdr:row>
      <xdr:rowOff>114300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763AF78-4EB5-4F96-8ED8-54C1488AF1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2A3E8-BDBF-48DE-BD5D-B3E856BA1994}">
  <dimension ref="B1:AW106"/>
  <sheetViews>
    <sheetView tabSelected="1" workbookViewId="0">
      <selection activeCell="G45" sqref="G45"/>
    </sheetView>
  </sheetViews>
  <sheetFormatPr defaultRowHeight="12.5" x14ac:dyDescent="0.25"/>
  <cols>
    <col min="2" max="2" width="32.453125" customWidth="1"/>
    <col min="3" max="3" width="16" customWidth="1"/>
    <col min="4" max="4" width="13.90625" customWidth="1"/>
    <col min="47" max="47" width="11.453125" bestFit="1" customWidth="1"/>
  </cols>
  <sheetData>
    <row r="1" spans="2:49" ht="14.5" x14ac:dyDescent="0.35">
      <c r="B1" s="9" t="s">
        <v>36</v>
      </c>
      <c r="C1" s="9" t="s">
        <v>31</v>
      </c>
      <c r="D1" s="9" t="s">
        <v>32</v>
      </c>
      <c r="E1" s="9" t="s">
        <v>33</v>
      </c>
      <c r="F1" s="9" t="s">
        <v>34</v>
      </c>
      <c r="G1" s="9" t="s">
        <v>35</v>
      </c>
      <c r="H1" s="9"/>
      <c r="W1" s="9" t="s">
        <v>9</v>
      </c>
      <c r="Z1" s="9" t="s">
        <v>11</v>
      </c>
      <c r="AC1" s="9" t="s">
        <v>12</v>
      </c>
      <c r="AF1" s="9" t="s">
        <v>13</v>
      </c>
      <c r="AI1" s="9" t="s">
        <v>14</v>
      </c>
      <c r="AL1" s="2"/>
      <c r="AO1" t="s">
        <v>10</v>
      </c>
      <c r="AR1" t="s">
        <v>7</v>
      </c>
      <c r="AU1" t="s">
        <v>8</v>
      </c>
    </row>
    <row r="2" spans="2:49" ht="14.5" x14ac:dyDescent="0.35">
      <c r="B2" s="9"/>
      <c r="C2" s="14">
        <v>4</v>
      </c>
      <c r="D2" s="14">
        <v>2000</v>
      </c>
      <c r="E2" s="14">
        <v>0</v>
      </c>
      <c r="F2" s="14">
        <v>2000</v>
      </c>
      <c r="G2" s="14">
        <v>0</v>
      </c>
      <c r="AL2" s="2"/>
      <c r="AN2">
        <f>C2/100</f>
        <v>0.04</v>
      </c>
      <c r="AR2">
        <f>D2</f>
        <v>2000</v>
      </c>
      <c r="AS2">
        <f>E2/100</f>
        <v>0</v>
      </c>
      <c r="AU2">
        <f>F2</f>
        <v>2000</v>
      </c>
      <c r="AV2">
        <f>G2/100</f>
        <v>0</v>
      </c>
    </row>
    <row r="3" spans="2:49" ht="14.5" x14ac:dyDescent="0.35">
      <c r="B3" s="9"/>
      <c r="W3" s="15" t="s">
        <v>0</v>
      </c>
      <c r="X3" s="15" t="s">
        <v>1</v>
      </c>
      <c r="Y3" s="15" t="s">
        <v>2</v>
      </c>
      <c r="Z3" s="14" t="s">
        <v>0</v>
      </c>
      <c r="AA3" s="14" t="s">
        <v>1</v>
      </c>
      <c r="AB3" s="14" t="s">
        <v>2</v>
      </c>
      <c r="AC3" s="15" t="s">
        <v>0</v>
      </c>
      <c r="AD3" s="15" t="s">
        <v>1</v>
      </c>
      <c r="AE3" s="15" t="s">
        <v>2</v>
      </c>
      <c r="AF3" s="15" t="s">
        <v>0</v>
      </c>
      <c r="AG3" s="15" t="s">
        <v>1</v>
      </c>
      <c r="AH3" s="15" t="s">
        <v>2</v>
      </c>
      <c r="AI3" s="15" t="s">
        <v>0</v>
      </c>
      <c r="AJ3" s="15" t="s">
        <v>1</v>
      </c>
      <c r="AK3" s="15" t="s">
        <v>2</v>
      </c>
      <c r="AL3" s="2"/>
      <c r="AO3" s="1" t="s">
        <v>0</v>
      </c>
      <c r="AP3" s="1" t="s">
        <v>1</v>
      </c>
      <c r="AQ3" s="1" t="s">
        <v>2</v>
      </c>
      <c r="AR3" t="s">
        <v>3</v>
      </c>
      <c r="AS3" t="s">
        <v>22</v>
      </c>
      <c r="AT3" t="s">
        <v>4</v>
      </c>
      <c r="AU3" t="s">
        <v>3</v>
      </c>
      <c r="AV3" t="s">
        <v>22</v>
      </c>
      <c r="AW3" t="s">
        <v>4</v>
      </c>
    </row>
    <row r="4" spans="2:49" ht="14.5" x14ac:dyDescent="0.35">
      <c r="B4" s="9" t="s">
        <v>24</v>
      </c>
      <c r="C4" s="9" t="s">
        <v>25</v>
      </c>
      <c r="D4" s="9"/>
      <c r="E4" s="9"/>
      <c r="F4" s="9"/>
      <c r="G4" s="9"/>
      <c r="V4">
        <v>0</v>
      </c>
      <c r="W4" s="14">
        <v>0</v>
      </c>
      <c r="X4" s="14">
        <v>0</v>
      </c>
      <c r="Y4" s="14">
        <v>0</v>
      </c>
      <c r="Z4" s="14">
        <v>1.6969696999999999</v>
      </c>
      <c r="AA4" s="14">
        <v>-1.6969696999999999</v>
      </c>
      <c r="AB4" s="14">
        <v>-1.6969696999999999</v>
      </c>
      <c r="AC4" s="14"/>
      <c r="AD4" s="14"/>
      <c r="AE4" s="14"/>
      <c r="AF4" s="14"/>
      <c r="AG4" s="14"/>
      <c r="AH4" s="14"/>
      <c r="AI4" s="14"/>
      <c r="AJ4" s="14"/>
      <c r="AK4" s="14"/>
      <c r="AL4" s="2"/>
      <c r="AM4">
        <v>0</v>
      </c>
      <c r="AN4">
        <f>1/(1+$AN$2)^AM4</f>
        <v>1</v>
      </c>
      <c r="AO4">
        <f t="shared" ref="AO4:AO35" si="0">W4+Z4+AC4+AF4+AI4</f>
        <v>1.6969696999999999</v>
      </c>
      <c r="AP4">
        <f t="shared" ref="AP4:AP35" si="1">X4+AA4+AD4+AG4+AJ4</f>
        <v>-1.6969696999999999</v>
      </c>
      <c r="AQ4">
        <f t="shared" ref="AQ4:AQ35" si="2">Y4+AB4+AE4+AH4+AK4</f>
        <v>-1.6969696999999999</v>
      </c>
      <c r="AR4">
        <f>IF(AP4&lt;0,$AR$2*(-AP4),0)</f>
        <v>3393.9393999999998</v>
      </c>
      <c r="AS4">
        <f>AR4*(1+$AS$2)^AM4</f>
        <v>3393.9393999999998</v>
      </c>
      <c r="AT4">
        <f>AS4*AN4</f>
        <v>3393.9393999999998</v>
      </c>
      <c r="AU4">
        <f>IF(AQ4&lt;0,0,$AU$2*(AQ4))</f>
        <v>0</v>
      </c>
      <c r="AV4">
        <f>AU4*(1+$AV$2)^AM4</f>
        <v>0</v>
      </c>
      <c r="AW4">
        <f>AV4*AN4</f>
        <v>0</v>
      </c>
    </row>
    <row r="5" spans="2:49" ht="14.5" x14ac:dyDescent="0.35">
      <c r="B5" s="9"/>
      <c r="C5" s="9" t="s">
        <v>9</v>
      </c>
      <c r="D5" s="9" t="s">
        <v>11</v>
      </c>
      <c r="E5" s="9" t="s">
        <v>12</v>
      </c>
      <c r="F5" s="9" t="s">
        <v>13</v>
      </c>
      <c r="G5" s="9" t="s">
        <v>14</v>
      </c>
      <c r="V5">
        <v>1</v>
      </c>
      <c r="W5" s="14">
        <v>0</v>
      </c>
      <c r="X5" s="14">
        <v>0</v>
      </c>
      <c r="Y5" s="14">
        <v>0</v>
      </c>
      <c r="Z5" s="14">
        <v>0.4129293</v>
      </c>
      <c r="AA5" s="14">
        <v>-0.4129293</v>
      </c>
      <c r="AB5" s="14">
        <v>-2.109899</v>
      </c>
      <c r="AC5" s="14"/>
      <c r="AD5" s="14"/>
      <c r="AE5" s="14"/>
      <c r="AF5" s="14"/>
      <c r="AG5" s="14"/>
      <c r="AH5" s="14"/>
      <c r="AI5" s="14"/>
      <c r="AJ5" s="14"/>
      <c r="AK5" s="14"/>
      <c r="AL5" s="2"/>
      <c r="AM5">
        <v>1</v>
      </c>
      <c r="AN5">
        <f t="shared" ref="AN5:AN68" si="3">1/(1+$AN$2)^AM5</f>
        <v>0.96153846153846145</v>
      </c>
      <c r="AO5">
        <f t="shared" si="0"/>
        <v>0.4129293</v>
      </c>
      <c r="AP5">
        <f t="shared" si="1"/>
        <v>-0.4129293</v>
      </c>
      <c r="AQ5">
        <f t="shared" si="2"/>
        <v>-2.109899</v>
      </c>
      <c r="AR5">
        <f t="shared" ref="AR5:AR68" si="4">IF(AP5&lt;0,$AR$2*(-AP5),0)</f>
        <v>825.85860000000002</v>
      </c>
      <c r="AS5">
        <f t="shared" ref="AS5:AS68" si="5">AR5*(1+$AS$2)^AM5</f>
        <v>825.85860000000002</v>
      </c>
      <c r="AT5">
        <f t="shared" ref="AT5:AT68" si="6">AS5*AN5</f>
        <v>794.09480769230765</v>
      </c>
      <c r="AU5">
        <f t="shared" ref="AU5:AU68" si="7">IF(AQ5&lt;0,0,$AU$2*(AQ5))</f>
        <v>0</v>
      </c>
      <c r="AV5">
        <f t="shared" ref="AV5:AV68" si="8">AU5*(1+$AV$2)^AM5</f>
        <v>0</v>
      </c>
      <c r="AW5">
        <f t="shared" ref="AW5:AW68" si="9">AV5*AN5</f>
        <v>0</v>
      </c>
    </row>
    <row r="6" spans="2:49" ht="14.5" x14ac:dyDescent="0.35">
      <c r="B6" s="9" t="s">
        <v>15</v>
      </c>
      <c r="C6" s="14">
        <v>405.22270041026542</v>
      </c>
      <c r="D6" s="14">
        <v>283.65590777078478</v>
      </c>
      <c r="E6" s="14"/>
      <c r="F6" s="14"/>
      <c r="G6" s="14"/>
      <c r="V6">
        <v>2</v>
      </c>
      <c r="W6" s="14">
        <v>0</v>
      </c>
      <c r="X6" s="14">
        <v>0</v>
      </c>
      <c r="Y6" s="14">
        <v>0</v>
      </c>
      <c r="Z6" s="14">
        <v>0.4129293</v>
      </c>
      <c r="AA6" s="14">
        <v>-0.4129293</v>
      </c>
      <c r="AB6" s="14">
        <v>-2.5228283</v>
      </c>
      <c r="AC6" s="14"/>
      <c r="AD6" s="14"/>
      <c r="AE6" s="14"/>
      <c r="AF6" s="14"/>
      <c r="AG6" s="14"/>
      <c r="AH6" s="14"/>
      <c r="AI6" s="14"/>
      <c r="AJ6" s="14"/>
      <c r="AK6" s="14"/>
      <c r="AL6" s="2"/>
      <c r="AM6">
        <v>2</v>
      </c>
      <c r="AN6">
        <f t="shared" si="3"/>
        <v>0.92455621301775137</v>
      </c>
      <c r="AO6">
        <f t="shared" si="0"/>
        <v>0.4129293</v>
      </c>
      <c r="AP6">
        <f t="shared" si="1"/>
        <v>-0.4129293</v>
      </c>
      <c r="AQ6">
        <f t="shared" si="2"/>
        <v>-2.5228283</v>
      </c>
      <c r="AR6">
        <f t="shared" si="4"/>
        <v>825.85860000000002</v>
      </c>
      <c r="AS6">
        <f t="shared" si="5"/>
        <v>825.85860000000002</v>
      </c>
      <c r="AT6">
        <f t="shared" si="6"/>
        <v>763.5526997041419</v>
      </c>
      <c r="AU6">
        <f t="shared" si="7"/>
        <v>0</v>
      </c>
      <c r="AV6">
        <f t="shared" si="8"/>
        <v>0</v>
      </c>
      <c r="AW6">
        <f t="shared" si="9"/>
        <v>0</v>
      </c>
    </row>
    <row r="7" spans="2:49" ht="14.5" x14ac:dyDescent="0.35">
      <c r="B7" s="9" t="s">
        <v>16</v>
      </c>
      <c r="C7" s="14">
        <v>50.652837551283177</v>
      </c>
      <c r="D7" s="14">
        <v>35.456988471348097</v>
      </c>
      <c r="E7" s="14"/>
      <c r="F7" s="14"/>
      <c r="G7" s="14"/>
      <c r="V7">
        <v>3</v>
      </c>
      <c r="W7" s="14">
        <v>0</v>
      </c>
      <c r="X7" s="14">
        <v>0</v>
      </c>
      <c r="Y7" s="14">
        <v>0</v>
      </c>
      <c r="Z7" s="14">
        <v>0.4129293</v>
      </c>
      <c r="AA7" s="14">
        <v>-0.4129293</v>
      </c>
      <c r="AB7" s="14">
        <v>-2.9357576000000001</v>
      </c>
      <c r="AC7" s="14"/>
      <c r="AD7" s="14"/>
      <c r="AE7" s="14"/>
      <c r="AF7" s="14"/>
      <c r="AG7" s="14"/>
      <c r="AH7" s="14"/>
      <c r="AI7" s="14"/>
      <c r="AJ7" s="14"/>
      <c r="AK7" s="14"/>
      <c r="AL7" s="2"/>
      <c r="AM7">
        <v>3</v>
      </c>
      <c r="AN7">
        <f t="shared" si="3"/>
        <v>0.88899635867091487</v>
      </c>
      <c r="AO7">
        <f t="shared" si="0"/>
        <v>0.4129293</v>
      </c>
      <c r="AP7">
        <f t="shared" si="1"/>
        <v>-0.4129293</v>
      </c>
      <c r="AQ7">
        <f t="shared" si="2"/>
        <v>-2.9357576000000001</v>
      </c>
      <c r="AR7">
        <f t="shared" si="4"/>
        <v>825.85860000000002</v>
      </c>
      <c r="AS7">
        <f t="shared" si="5"/>
        <v>825.85860000000002</v>
      </c>
      <c r="AT7">
        <f t="shared" si="6"/>
        <v>734.18528817705965</v>
      </c>
      <c r="AU7">
        <f t="shared" si="7"/>
        <v>0</v>
      </c>
      <c r="AV7">
        <f t="shared" si="8"/>
        <v>0</v>
      </c>
      <c r="AW7">
        <f t="shared" si="9"/>
        <v>0</v>
      </c>
    </row>
    <row r="8" spans="2:49" ht="14.5" x14ac:dyDescent="0.35">
      <c r="B8" s="9" t="s">
        <v>17</v>
      </c>
      <c r="C8" s="14">
        <v>326.5727063281912</v>
      </c>
      <c r="D8" s="14">
        <v>228.60089470528396</v>
      </c>
      <c r="E8" s="14"/>
      <c r="F8" s="14"/>
      <c r="G8" s="14"/>
      <c r="V8">
        <v>4</v>
      </c>
      <c r="W8" s="14">
        <v>0</v>
      </c>
      <c r="X8" s="14">
        <v>0</v>
      </c>
      <c r="Y8" s="14">
        <v>0</v>
      </c>
      <c r="Z8" s="14">
        <v>0.4129293</v>
      </c>
      <c r="AA8" s="14">
        <v>-0.4129293</v>
      </c>
      <c r="AB8" s="14">
        <v>-3.348687</v>
      </c>
      <c r="AC8" s="14"/>
      <c r="AD8" s="14"/>
      <c r="AE8" s="14"/>
      <c r="AF8" s="14"/>
      <c r="AG8" s="14"/>
      <c r="AH8" s="14"/>
      <c r="AI8" s="14"/>
      <c r="AJ8" s="14"/>
      <c r="AK8" s="14"/>
      <c r="AL8" s="2"/>
      <c r="AM8">
        <v>4</v>
      </c>
      <c r="AN8">
        <f t="shared" si="3"/>
        <v>0.85480419102972571</v>
      </c>
      <c r="AO8">
        <f t="shared" si="0"/>
        <v>0.4129293</v>
      </c>
      <c r="AP8">
        <f t="shared" si="1"/>
        <v>-0.4129293</v>
      </c>
      <c r="AQ8">
        <f t="shared" si="2"/>
        <v>-3.348687</v>
      </c>
      <c r="AR8">
        <f t="shared" si="4"/>
        <v>825.85860000000002</v>
      </c>
      <c r="AS8">
        <f t="shared" si="5"/>
        <v>825.85860000000002</v>
      </c>
      <c r="AT8">
        <f t="shared" si="6"/>
        <v>705.94739247794189</v>
      </c>
      <c r="AU8">
        <f t="shared" si="7"/>
        <v>0</v>
      </c>
      <c r="AV8">
        <f t="shared" si="8"/>
        <v>0</v>
      </c>
      <c r="AW8">
        <f t="shared" si="9"/>
        <v>0</v>
      </c>
    </row>
    <row r="9" spans="2:49" ht="14.5" x14ac:dyDescent="0.35">
      <c r="B9" s="9" t="s">
        <v>18</v>
      </c>
      <c r="C9" s="14">
        <v>154.73073736469198</v>
      </c>
      <c r="D9" s="14">
        <v>192.7100962216393</v>
      </c>
      <c r="E9" s="14"/>
      <c r="F9" s="14"/>
      <c r="G9" s="14"/>
      <c r="V9">
        <v>5</v>
      </c>
      <c r="W9" s="14">
        <v>0</v>
      </c>
      <c r="X9" s="14">
        <v>0</v>
      </c>
      <c r="Y9" s="14">
        <v>0</v>
      </c>
      <c r="Z9" s="14">
        <v>0.4129293</v>
      </c>
      <c r="AA9" s="14">
        <v>-0.4129293</v>
      </c>
      <c r="AB9" s="14">
        <v>-3.7616162000000002</v>
      </c>
      <c r="AC9" s="14"/>
      <c r="AD9" s="14"/>
      <c r="AE9" s="14"/>
      <c r="AF9" s="14"/>
      <c r="AG9" s="14"/>
      <c r="AH9" s="14"/>
      <c r="AI9" s="14"/>
      <c r="AJ9" s="14"/>
      <c r="AK9" s="14"/>
      <c r="AL9" s="2"/>
      <c r="AM9">
        <v>5</v>
      </c>
      <c r="AN9">
        <f t="shared" si="3"/>
        <v>0.82192710675935154</v>
      </c>
      <c r="AO9">
        <f t="shared" si="0"/>
        <v>0.4129293</v>
      </c>
      <c r="AP9">
        <f t="shared" si="1"/>
        <v>-0.4129293</v>
      </c>
      <c r="AQ9">
        <f t="shared" si="2"/>
        <v>-3.7616162000000002</v>
      </c>
      <c r="AR9">
        <f t="shared" si="4"/>
        <v>825.85860000000002</v>
      </c>
      <c r="AS9">
        <f t="shared" si="5"/>
        <v>825.85860000000002</v>
      </c>
      <c r="AT9">
        <f t="shared" si="6"/>
        <v>678.79556969032865</v>
      </c>
      <c r="AU9">
        <f t="shared" si="7"/>
        <v>0</v>
      </c>
      <c r="AV9">
        <f t="shared" si="8"/>
        <v>0</v>
      </c>
      <c r="AW9">
        <f t="shared" si="9"/>
        <v>0</v>
      </c>
    </row>
    <row r="10" spans="2:49" ht="14.5" x14ac:dyDescent="0.35">
      <c r="B10" s="9" t="s">
        <v>19</v>
      </c>
      <c r="C10" s="14">
        <v>218.29736711346081</v>
      </c>
      <c r="D10" s="14">
        <v>152.80815697942271</v>
      </c>
      <c r="E10" s="14"/>
      <c r="F10" s="14"/>
      <c r="G10" s="14"/>
      <c r="V10">
        <v>6</v>
      </c>
      <c r="W10" s="14">
        <v>0</v>
      </c>
      <c r="X10" s="14">
        <v>0</v>
      </c>
      <c r="Y10" s="14">
        <v>0</v>
      </c>
      <c r="Z10" s="14">
        <v>0.4129293</v>
      </c>
      <c r="AA10" s="14">
        <v>-0.4129293</v>
      </c>
      <c r="AB10" s="14">
        <v>-4.1745453000000001</v>
      </c>
      <c r="AC10" s="14"/>
      <c r="AD10" s="14"/>
      <c r="AE10" s="14"/>
      <c r="AF10" s="14"/>
      <c r="AG10" s="14"/>
      <c r="AH10" s="14"/>
      <c r="AI10" s="14"/>
      <c r="AJ10" s="14"/>
      <c r="AK10" s="14"/>
      <c r="AL10" s="2"/>
      <c r="AM10">
        <v>6</v>
      </c>
      <c r="AN10">
        <f t="shared" si="3"/>
        <v>0.79031452573014571</v>
      </c>
      <c r="AO10">
        <f t="shared" si="0"/>
        <v>0.4129293</v>
      </c>
      <c r="AP10">
        <f t="shared" si="1"/>
        <v>-0.4129293</v>
      </c>
      <c r="AQ10">
        <f t="shared" si="2"/>
        <v>-4.1745453000000001</v>
      </c>
      <c r="AR10">
        <f t="shared" si="4"/>
        <v>825.85860000000002</v>
      </c>
      <c r="AS10">
        <f t="shared" si="5"/>
        <v>825.85860000000002</v>
      </c>
      <c r="AT10">
        <f t="shared" si="6"/>
        <v>652.68804777916216</v>
      </c>
      <c r="AU10">
        <f t="shared" si="7"/>
        <v>0</v>
      </c>
      <c r="AV10">
        <f t="shared" si="8"/>
        <v>0</v>
      </c>
      <c r="AW10">
        <f t="shared" si="9"/>
        <v>0</v>
      </c>
    </row>
    <row r="11" spans="2:49" ht="14.5" x14ac:dyDescent="0.35">
      <c r="B11" s="9" t="s">
        <v>20</v>
      </c>
      <c r="C11" s="14">
        <v>15.001958844232014</v>
      </c>
      <c r="D11" s="14">
        <v>10.501371190962406</v>
      </c>
      <c r="E11" s="14"/>
      <c r="F11" s="14"/>
      <c r="G11" s="14"/>
      <c r="V11">
        <v>7</v>
      </c>
      <c r="W11" s="14">
        <v>0</v>
      </c>
      <c r="X11" s="14">
        <v>0</v>
      </c>
      <c r="Y11" s="14">
        <v>0</v>
      </c>
      <c r="Z11" s="14">
        <v>0.4129293</v>
      </c>
      <c r="AA11" s="14">
        <v>-0.4129293</v>
      </c>
      <c r="AB11" s="14">
        <v>-4.5874750000000004</v>
      </c>
      <c r="AC11" s="14"/>
      <c r="AD11" s="14"/>
      <c r="AE11" s="14"/>
      <c r="AF11" s="14"/>
      <c r="AG11" s="14"/>
      <c r="AH11" s="14"/>
      <c r="AI11" s="14"/>
      <c r="AJ11" s="14"/>
      <c r="AK11" s="14"/>
      <c r="AL11" s="2"/>
      <c r="AM11">
        <v>7</v>
      </c>
      <c r="AN11">
        <f t="shared" si="3"/>
        <v>0.75991781320206331</v>
      </c>
      <c r="AO11">
        <f t="shared" si="0"/>
        <v>0.4129293</v>
      </c>
      <c r="AP11">
        <f t="shared" si="1"/>
        <v>-0.4129293</v>
      </c>
      <c r="AQ11">
        <f t="shared" si="2"/>
        <v>-4.5874750000000004</v>
      </c>
      <c r="AR11">
        <f t="shared" si="4"/>
        <v>825.85860000000002</v>
      </c>
      <c r="AS11">
        <f t="shared" si="5"/>
        <v>825.85860000000002</v>
      </c>
      <c r="AT11">
        <f t="shared" si="6"/>
        <v>627.5846613261175</v>
      </c>
      <c r="AU11">
        <f t="shared" si="7"/>
        <v>0</v>
      </c>
      <c r="AV11">
        <f t="shared" si="8"/>
        <v>0</v>
      </c>
      <c r="AW11">
        <f t="shared" si="9"/>
        <v>0</v>
      </c>
    </row>
    <row r="12" spans="2:49" ht="14.5" x14ac:dyDescent="0.35">
      <c r="B12" s="9" t="s">
        <v>6</v>
      </c>
      <c r="C12" s="14">
        <v>166.45431670904699</v>
      </c>
      <c r="D12" s="14">
        <v>18.675922979745742</v>
      </c>
      <c r="E12" s="14"/>
      <c r="F12" s="14"/>
      <c r="G12" s="14"/>
      <c r="V12">
        <v>8</v>
      </c>
      <c r="W12" s="14">
        <v>0</v>
      </c>
      <c r="X12" s="14">
        <v>0.19130855999999999</v>
      </c>
      <c r="Y12" s="14">
        <v>0.19130855999999999</v>
      </c>
      <c r="Z12" s="14">
        <v>0.4129293</v>
      </c>
      <c r="AA12" s="14">
        <v>-0.27901330000000002</v>
      </c>
      <c r="AB12" s="14">
        <v>-4.8664880000000004</v>
      </c>
      <c r="AC12" s="14"/>
      <c r="AD12" s="14"/>
      <c r="AE12" s="14"/>
      <c r="AF12" s="14"/>
      <c r="AG12" s="14"/>
      <c r="AH12" s="14"/>
      <c r="AI12" s="14"/>
      <c r="AJ12" s="14"/>
      <c r="AK12" s="14"/>
      <c r="AL12" s="2"/>
      <c r="AM12">
        <v>8</v>
      </c>
      <c r="AN12">
        <f t="shared" si="3"/>
        <v>0.73069020500198378</v>
      </c>
      <c r="AO12">
        <f t="shared" si="0"/>
        <v>0.4129293</v>
      </c>
      <c r="AP12">
        <f t="shared" si="1"/>
        <v>-8.7704740000000031E-2</v>
      </c>
      <c r="AQ12">
        <f t="shared" si="2"/>
        <v>-4.67517944</v>
      </c>
      <c r="AR12">
        <f t="shared" si="4"/>
        <v>175.40948000000006</v>
      </c>
      <c r="AS12">
        <f t="shared" si="5"/>
        <v>175.40948000000006</v>
      </c>
      <c r="AT12">
        <f t="shared" si="6"/>
        <v>128.1699889004914</v>
      </c>
      <c r="AU12">
        <f t="shared" si="7"/>
        <v>0</v>
      </c>
      <c r="AV12">
        <f t="shared" si="8"/>
        <v>0</v>
      </c>
      <c r="AW12">
        <f t="shared" si="9"/>
        <v>0</v>
      </c>
    </row>
    <row r="13" spans="2:49" ht="14.5" x14ac:dyDescent="0.35">
      <c r="B13" s="9" t="s">
        <v>5</v>
      </c>
      <c r="C13" s="14">
        <v>6.7538201024828535</v>
      </c>
      <c r="D13" s="14">
        <v>64.862444442931121</v>
      </c>
      <c r="E13" s="14"/>
      <c r="F13" s="14"/>
      <c r="G13" s="14"/>
      <c r="V13">
        <v>9</v>
      </c>
      <c r="W13" s="14">
        <v>0</v>
      </c>
      <c r="X13" s="14">
        <v>0.19130855999999999</v>
      </c>
      <c r="Y13" s="14">
        <v>0.38261711999999998</v>
      </c>
      <c r="Z13" s="14">
        <v>0.4129293</v>
      </c>
      <c r="AA13" s="14">
        <v>-0.27901330000000002</v>
      </c>
      <c r="AB13" s="14">
        <v>-5.1455016000000002</v>
      </c>
      <c r="AC13" s="14"/>
      <c r="AD13" s="14"/>
      <c r="AE13" s="14"/>
      <c r="AF13" s="14"/>
      <c r="AG13" s="14"/>
      <c r="AH13" s="14"/>
      <c r="AI13" s="14"/>
      <c r="AJ13" s="14"/>
      <c r="AK13" s="14"/>
      <c r="AL13" s="2"/>
      <c r="AM13">
        <v>9</v>
      </c>
      <c r="AN13">
        <f t="shared" si="3"/>
        <v>0.70258673557883045</v>
      </c>
      <c r="AO13">
        <f t="shared" si="0"/>
        <v>0.4129293</v>
      </c>
      <c r="AP13">
        <f t="shared" si="1"/>
        <v>-8.7704740000000031E-2</v>
      </c>
      <c r="AQ13">
        <f t="shared" si="2"/>
        <v>-4.7628844800000003</v>
      </c>
      <c r="AR13">
        <f t="shared" si="4"/>
        <v>175.40948000000006</v>
      </c>
      <c r="AS13">
        <f t="shared" si="5"/>
        <v>175.40948000000006</v>
      </c>
      <c r="AT13">
        <f t="shared" si="6"/>
        <v>123.2403739427802</v>
      </c>
      <c r="AU13">
        <f t="shared" si="7"/>
        <v>0</v>
      </c>
      <c r="AV13">
        <f t="shared" si="8"/>
        <v>0</v>
      </c>
      <c r="AW13">
        <f t="shared" si="9"/>
        <v>0</v>
      </c>
    </row>
    <row r="14" spans="2:49" ht="14.5" x14ac:dyDescent="0.35">
      <c r="B14" s="9" t="s">
        <v>21</v>
      </c>
      <c r="C14" s="14">
        <v>1343.6864444236542</v>
      </c>
      <c r="D14" s="14">
        <v>987.27178276211805</v>
      </c>
      <c r="E14" s="14"/>
      <c r="F14" s="14"/>
      <c r="G14" s="14"/>
      <c r="V14">
        <v>10</v>
      </c>
      <c r="W14" s="14">
        <v>0</v>
      </c>
      <c r="X14" s="14">
        <v>0.19130855999999999</v>
      </c>
      <c r="Y14" s="14">
        <v>0.57392569999999998</v>
      </c>
      <c r="Z14" s="14">
        <v>0.4129293</v>
      </c>
      <c r="AA14" s="14">
        <v>-0.27901330000000002</v>
      </c>
      <c r="AB14" s="14">
        <v>-5.4245150000000004</v>
      </c>
      <c r="AC14" s="14"/>
      <c r="AD14" s="14"/>
      <c r="AE14" s="14"/>
      <c r="AF14" s="14"/>
      <c r="AG14" s="14"/>
      <c r="AH14" s="14"/>
      <c r="AI14" s="14"/>
      <c r="AJ14" s="14"/>
      <c r="AK14" s="14"/>
      <c r="AL14" s="2"/>
      <c r="AM14">
        <v>10</v>
      </c>
      <c r="AN14">
        <f t="shared" si="3"/>
        <v>0.67556416882579851</v>
      </c>
      <c r="AO14">
        <f t="shared" si="0"/>
        <v>0.4129293</v>
      </c>
      <c r="AP14">
        <f t="shared" si="1"/>
        <v>-8.7704740000000031E-2</v>
      </c>
      <c r="AQ14">
        <f t="shared" si="2"/>
        <v>-4.8505893000000002</v>
      </c>
      <c r="AR14">
        <f t="shared" si="4"/>
        <v>175.40948000000006</v>
      </c>
      <c r="AS14">
        <f t="shared" si="5"/>
        <v>175.40948000000006</v>
      </c>
      <c r="AT14">
        <f t="shared" si="6"/>
        <v>118.50035956036557</v>
      </c>
      <c r="AU14">
        <f t="shared" si="7"/>
        <v>0</v>
      </c>
      <c r="AV14">
        <f t="shared" si="8"/>
        <v>0</v>
      </c>
      <c r="AW14">
        <f t="shared" si="9"/>
        <v>0</v>
      </c>
    </row>
    <row r="15" spans="2:49" ht="14.5" x14ac:dyDescent="0.35">
      <c r="B15" s="9"/>
      <c r="C15" s="14"/>
      <c r="D15" s="14"/>
      <c r="E15" s="14"/>
      <c r="F15" s="14"/>
      <c r="G15" s="14"/>
      <c r="V15">
        <v>11</v>
      </c>
      <c r="W15" s="14">
        <v>0</v>
      </c>
      <c r="X15" s="14">
        <v>0.19130855999999999</v>
      </c>
      <c r="Y15" s="14">
        <v>0.76523423000000002</v>
      </c>
      <c r="Z15" s="14">
        <v>0.4129293</v>
      </c>
      <c r="AA15" s="14">
        <v>-0.27901330000000002</v>
      </c>
      <c r="AB15" s="14">
        <v>-5.7035280000000004</v>
      </c>
      <c r="AC15" s="14"/>
      <c r="AD15" s="14"/>
      <c r="AE15" s="14"/>
      <c r="AF15" s="14"/>
      <c r="AG15" s="14"/>
      <c r="AH15" s="14"/>
      <c r="AI15" s="14"/>
      <c r="AJ15" s="14"/>
      <c r="AK15" s="14"/>
      <c r="AL15" s="2"/>
      <c r="AM15">
        <v>11</v>
      </c>
      <c r="AN15">
        <f t="shared" si="3"/>
        <v>0.6495809315632679</v>
      </c>
      <c r="AO15">
        <f t="shared" si="0"/>
        <v>0.4129293</v>
      </c>
      <c r="AP15">
        <f t="shared" si="1"/>
        <v>-8.7704740000000031E-2</v>
      </c>
      <c r="AQ15">
        <f t="shared" si="2"/>
        <v>-4.9382937700000005</v>
      </c>
      <c r="AR15">
        <f t="shared" si="4"/>
        <v>175.40948000000006</v>
      </c>
      <c r="AS15">
        <f t="shared" si="5"/>
        <v>175.40948000000006</v>
      </c>
      <c r="AT15">
        <f t="shared" si="6"/>
        <v>113.94265342342845</v>
      </c>
      <c r="AU15">
        <f t="shared" si="7"/>
        <v>0</v>
      </c>
      <c r="AV15">
        <f t="shared" si="8"/>
        <v>0</v>
      </c>
      <c r="AW15">
        <f t="shared" si="9"/>
        <v>0</v>
      </c>
    </row>
    <row r="16" spans="2:49" ht="14.5" x14ac:dyDescent="0.35">
      <c r="B16" s="9" t="s">
        <v>23</v>
      </c>
      <c r="C16" s="14"/>
      <c r="D16" s="14"/>
      <c r="E16" s="14"/>
      <c r="F16" s="14"/>
      <c r="G16" s="14"/>
      <c r="V16">
        <v>12</v>
      </c>
      <c r="W16" s="14">
        <v>0</v>
      </c>
      <c r="X16" s="14">
        <v>0.19130855999999999</v>
      </c>
      <c r="Y16" s="14">
        <v>0.95654284999999994</v>
      </c>
      <c r="Z16" s="14">
        <v>0.4129293</v>
      </c>
      <c r="AA16" s="14">
        <v>-0.27901330000000002</v>
      </c>
      <c r="AB16" s="14">
        <v>-5.9825416000000002</v>
      </c>
      <c r="AC16" s="14"/>
      <c r="AD16" s="14"/>
      <c r="AE16" s="14"/>
      <c r="AF16" s="14"/>
      <c r="AG16" s="14"/>
      <c r="AH16" s="14"/>
      <c r="AI16" s="14"/>
      <c r="AJ16" s="14"/>
      <c r="AK16" s="14"/>
      <c r="AL16" s="2"/>
      <c r="AM16">
        <v>12</v>
      </c>
      <c r="AN16">
        <f t="shared" si="3"/>
        <v>0.62459704958006512</v>
      </c>
      <c r="AO16">
        <f t="shared" si="0"/>
        <v>0.4129293</v>
      </c>
      <c r="AP16">
        <f t="shared" si="1"/>
        <v>-8.7704740000000031E-2</v>
      </c>
      <c r="AQ16">
        <f t="shared" si="2"/>
        <v>-5.0259987500000003</v>
      </c>
      <c r="AR16">
        <f t="shared" si="4"/>
        <v>175.40948000000006</v>
      </c>
      <c r="AS16">
        <f t="shared" si="5"/>
        <v>175.40948000000006</v>
      </c>
      <c r="AT16">
        <f t="shared" si="6"/>
        <v>109.56024367637347</v>
      </c>
      <c r="AU16">
        <f t="shared" si="7"/>
        <v>0</v>
      </c>
      <c r="AV16">
        <f t="shared" si="8"/>
        <v>0</v>
      </c>
      <c r="AW16">
        <f t="shared" si="9"/>
        <v>0</v>
      </c>
    </row>
    <row r="17" spans="2:49" ht="14.5" x14ac:dyDescent="0.35">
      <c r="B17" s="9"/>
      <c r="C17" s="14">
        <v>178739.03297204102</v>
      </c>
      <c r="D17" s="14">
        <v>178739.03297204102</v>
      </c>
      <c r="E17" s="14"/>
      <c r="F17" s="14"/>
      <c r="G17" s="14"/>
      <c r="V17">
        <v>13</v>
      </c>
      <c r="W17" s="14">
        <v>0</v>
      </c>
      <c r="X17" s="14">
        <v>0.19130855999999999</v>
      </c>
      <c r="Y17" s="14">
        <v>1.1478512999999999</v>
      </c>
      <c r="Z17" s="14">
        <v>0.4129293</v>
      </c>
      <c r="AA17" s="14">
        <v>-0.27901330000000002</v>
      </c>
      <c r="AB17" s="14">
        <v>-6.2615546999999996</v>
      </c>
      <c r="AC17" s="14"/>
      <c r="AD17" s="14"/>
      <c r="AE17" s="14"/>
      <c r="AF17" s="14"/>
      <c r="AG17" s="14"/>
      <c r="AH17" s="14"/>
      <c r="AI17" s="14"/>
      <c r="AJ17" s="14"/>
      <c r="AK17" s="14"/>
      <c r="AL17" s="2"/>
      <c r="AM17">
        <v>13</v>
      </c>
      <c r="AN17">
        <f t="shared" si="3"/>
        <v>0.600574086134678</v>
      </c>
      <c r="AO17">
        <f t="shared" si="0"/>
        <v>0.4129293</v>
      </c>
      <c r="AP17">
        <f t="shared" si="1"/>
        <v>-8.7704740000000031E-2</v>
      </c>
      <c r="AQ17">
        <f t="shared" si="2"/>
        <v>-5.1137033999999995</v>
      </c>
      <c r="AR17">
        <f t="shared" si="4"/>
        <v>175.40948000000006</v>
      </c>
      <c r="AS17">
        <f t="shared" si="5"/>
        <v>175.40948000000006</v>
      </c>
      <c r="AT17">
        <f t="shared" si="6"/>
        <v>105.34638815035912</v>
      </c>
      <c r="AU17">
        <f t="shared" si="7"/>
        <v>0</v>
      </c>
      <c r="AV17">
        <f t="shared" si="8"/>
        <v>0</v>
      </c>
      <c r="AW17">
        <f t="shared" si="9"/>
        <v>0</v>
      </c>
    </row>
    <row r="18" spans="2:49" x14ac:dyDescent="0.25">
      <c r="V18">
        <v>14</v>
      </c>
      <c r="W18" s="14">
        <v>0</v>
      </c>
      <c r="X18" s="14">
        <v>0.19130855999999999</v>
      </c>
      <c r="Y18" s="14">
        <v>1.3391599999999999</v>
      </c>
      <c r="Z18" s="14">
        <v>0.4129293</v>
      </c>
      <c r="AA18" s="14">
        <v>-0.27901330000000002</v>
      </c>
      <c r="AB18" s="14">
        <v>-6.5405680000000004</v>
      </c>
      <c r="AC18" s="14"/>
      <c r="AD18" s="14"/>
      <c r="AE18" s="14"/>
      <c r="AF18" s="14"/>
      <c r="AG18" s="14"/>
      <c r="AH18" s="14"/>
      <c r="AI18" s="14"/>
      <c r="AJ18" s="14"/>
      <c r="AK18" s="14"/>
      <c r="AL18" s="2"/>
      <c r="AM18">
        <v>14</v>
      </c>
      <c r="AN18">
        <f t="shared" si="3"/>
        <v>0.57747508282180582</v>
      </c>
      <c r="AO18">
        <f t="shared" si="0"/>
        <v>0.4129293</v>
      </c>
      <c r="AP18">
        <f t="shared" si="1"/>
        <v>-8.7704740000000031E-2</v>
      </c>
      <c r="AQ18">
        <f t="shared" si="2"/>
        <v>-5.2014080000000007</v>
      </c>
      <c r="AR18">
        <f t="shared" si="4"/>
        <v>175.40948000000006</v>
      </c>
      <c r="AS18">
        <f t="shared" si="5"/>
        <v>175.40948000000006</v>
      </c>
      <c r="AT18">
        <f t="shared" si="6"/>
        <v>101.29460399072993</v>
      </c>
      <c r="AU18">
        <f t="shared" si="7"/>
        <v>0</v>
      </c>
      <c r="AV18">
        <f t="shared" si="8"/>
        <v>0</v>
      </c>
      <c r="AW18">
        <f t="shared" si="9"/>
        <v>0</v>
      </c>
    </row>
    <row r="19" spans="2:49" x14ac:dyDescent="0.25">
      <c r="V19">
        <v>15</v>
      </c>
      <c r="W19" s="14">
        <v>0</v>
      </c>
      <c r="X19" s="14">
        <v>0.19130855999999999</v>
      </c>
      <c r="Y19" s="14">
        <v>1.5304685</v>
      </c>
      <c r="Z19" s="14">
        <v>0.4129293</v>
      </c>
      <c r="AA19" s="14">
        <v>-0.27901330000000002</v>
      </c>
      <c r="AB19" s="14">
        <v>-6.8195810000000003</v>
      </c>
      <c r="AC19" s="14"/>
      <c r="AD19" s="14"/>
      <c r="AE19" s="14"/>
      <c r="AF19" s="14"/>
      <c r="AG19" s="14"/>
      <c r="AH19" s="14"/>
      <c r="AI19" s="14"/>
      <c r="AJ19" s="14"/>
      <c r="AK19" s="14"/>
      <c r="AL19" s="2"/>
      <c r="AM19">
        <v>15</v>
      </c>
      <c r="AN19">
        <f t="shared" si="3"/>
        <v>0.55526450271327477</v>
      </c>
      <c r="AO19">
        <f t="shared" si="0"/>
        <v>0.4129293</v>
      </c>
      <c r="AP19">
        <f t="shared" si="1"/>
        <v>-8.7704740000000031E-2</v>
      </c>
      <c r="AQ19">
        <f t="shared" si="2"/>
        <v>-5.2891124999999999</v>
      </c>
      <c r="AR19">
        <f t="shared" si="4"/>
        <v>175.40948000000006</v>
      </c>
      <c r="AS19">
        <f t="shared" si="5"/>
        <v>175.40948000000006</v>
      </c>
      <c r="AT19">
        <f t="shared" si="6"/>
        <v>97.398657683394148</v>
      </c>
      <c r="AU19">
        <f t="shared" si="7"/>
        <v>0</v>
      </c>
      <c r="AV19">
        <f t="shared" si="8"/>
        <v>0</v>
      </c>
      <c r="AW19">
        <f t="shared" si="9"/>
        <v>0</v>
      </c>
    </row>
    <row r="20" spans="2:49" x14ac:dyDescent="0.25">
      <c r="V20">
        <v>16</v>
      </c>
      <c r="W20" s="14">
        <v>0</v>
      </c>
      <c r="X20" s="14">
        <v>0.19130855999999999</v>
      </c>
      <c r="Y20" s="14">
        <v>1.7217770999999999</v>
      </c>
      <c r="Z20" s="14">
        <v>0.4129293</v>
      </c>
      <c r="AA20" s="14">
        <v>-0.27901330000000002</v>
      </c>
      <c r="AB20" s="14">
        <v>-7.0985946999999996</v>
      </c>
      <c r="AC20" s="14"/>
      <c r="AD20" s="14"/>
      <c r="AE20" s="14"/>
      <c r="AF20" s="14"/>
      <c r="AG20" s="14"/>
      <c r="AH20" s="14"/>
      <c r="AI20" s="14"/>
      <c r="AJ20" s="14"/>
      <c r="AK20" s="14"/>
      <c r="AL20" s="2"/>
      <c r="AM20">
        <v>16</v>
      </c>
      <c r="AN20">
        <f t="shared" si="3"/>
        <v>0.53390817568584104</v>
      </c>
      <c r="AO20">
        <f t="shared" si="0"/>
        <v>0.4129293</v>
      </c>
      <c r="AP20">
        <f t="shared" si="1"/>
        <v>-8.7704740000000031E-2</v>
      </c>
      <c r="AQ20">
        <f t="shared" si="2"/>
        <v>-5.3768175999999999</v>
      </c>
      <c r="AR20">
        <f t="shared" si="4"/>
        <v>175.40948000000006</v>
      </c>
      <c r="AS20">
        <f t="shared" si="5"/>
        <v>175.40948000000006</v>
      </c>
      <c r="AT20">
        <f t="shared" si="6"/>
        <v>93.652555464802049</v>
      </c>
      <c r="AU20">
        <f t="shared" si="7"/>
        <v>0</v>
      </c>
      <c r="AV20">
        <f t="shared" si="8"/>
        <v>0</v>
      </c>
      <c r="AW20">
        <f t="shared" si="9"/>
        <v>0</v>
      </c>
    </row>
    <row r="21" spans="2:49" x14ac:dyDescent="0.25">
      <c r="B21" s="16" t="s">
        <v>30</v>
      </c>
      <c r="C21" s="16"/>
      <c r="D21" s="7"/>
      <c r="E21" s="7"/>
      <c r="V21">
        <v>17</v>
      </c>
      <c r="W21" s="14">
        <v>0</v>
      </c>
      <c r="X21" s="14">
        <v>0.19130855999999999</v>
      </c>
      <c r="Y21" s="14">
        <v>1.9130856999999999</v>
      </c>
      <c r="Z21" s="14">
        <v>0.4129293</v>
      </c>
      <c r="AA21" s="14">
        <v>-0.27901330000000002</v>
      </c>
      <c r="AB21" s="14">
        <v>-7.3776080000000004</v>
      </c>
      <c r="AC21" s="14"/>
      <c r="AD21" s="14"/>
      <c r="AE21" s="14"/>
      <c r="AF21" s="14"/>
      <c r="AG21" s="14"/>
      <c r="AH21" s="14"/>
      <c r="AI21" s="14"/>
      <c r="AJ21" s="14"/>
      <c r="AK21" s="14"/>
      <c r="AL21" s="2"/>
      <c r="AM21">
        <v>17</v>
      </c>
      <c r="AN21">
        <f t="shared" si="3"/>
        <v>0.51337324585177024</v>
      </c>
      <c r="AO21">
        <f t="shared" si="0"/>
        <v>0.4129293</v>
      </c>
      <c r="AP21">
        <f t="shared" si="1"/>
        <v>-8.7704740000000031E-2</v>
      </c>
      <c r="AQ21">
        <f t="shared" si="2"/>
        <v>-5.4645223000000005</v>
      </c>
      <c r="AR21">
        <f t="shared" si="4"/>
        <v>175.40948000000006</v>
      </c>
      <c r="AS21">
        <f t="shared" si="5"/>
        <v>175.40948000000006</v>
      </c>
      <c r="AT21">
        <f t="shared" si="6"/>
        <v>90.050534100771202</v>
      </c>
      <c r="AU21">
        <f t="shared" si="7"/>
        <v>0</v>
      </c>
      <c r="AV21">
        <f t="shared" si="8"/>
        <v>0</v>
      </c>
      <c r="AW21">
        <f t="shared" si="9"/>
        <v>0</v>
      </c>
    </row>
    <row r="22" spans="2:49" x14ac:dyDescent="0.25">
      <c r="B22" s="16"/>
      <c r="C22" s="16"/>
      <c r="D22" s="7"/>
      <c r="E22" s="7"/>
      <c r="V22">
        <v>18</v>
      </c>
      <c r="W22" s="14">
        <v>0</v>
      </c>
      <c r="X22" s="14">
        <v>0.19130855999999999</v>
      </c>
      <c r="Y22" s="14">
        <v>2.1043942000000002</v>
      </c>
      <c r="Z22" s="14">
        <v>0.4129293</v>
      </c>
      <c r="AA22" s="14">
        <v>-0.27901330000000002</v>
      </c>
      <c r="AB22" s="14">
        <v>-7.6566210000000003</v>
      </c>
      <c r="AC22" s="14"/>
      <c r="AD22" s="14"/>
      <c r="AE22" s="14"/>
      <c r="AF22" s="14"/>
      <c r="AG22" s="14"/>
      <c r="AH22" s="14"/>
      <c r="AI22" s="14"/>
      <c r="AJ22" s="14"/>
      <c r="AK22" s="14"/>
      <c r="AL22" s="2"/>
      <c r="AM22">
        <v>18</v>
      </c>
      <c r="AN22">
        <f t="shared" si="3"/>
        <v>0.49362812101131748</v>
      </c>
      <c r="AO22">
        <f t="shared" si="0"/>
        <v>0.4129293</v>
      </c>
      <c r="AP22">
        <f t="shared" si="1"/>
        <v>-8.7704740000000031E-2</v>
      </c>
      <c r="AQ22">
        <f t="shared" si="2"/>
        <v>-5.5522267999999997</v>
      </c>
      <c r="AR22">
        <f t="shared" si="4"/>
        <v>175.40948000000006</v>
      </c>
      <c r="AS22">
        <f t="shared" si="5"/>
        <v>175.40948000000006</v>
      </c>
      <c r="AT22">
        <f t="shared" si="6"/>
        <v>86.587052019972305</v>
      </c>
      <c r="AU22">
        <f t="shared" si="7"/>
        <v>0</v>
      </c>
      <c r="AV22">
        <f t="shared" si="8"/>
        <v>0</v>
      </c>
      <c r="AW22">
        <f t="shared" si="9"/>
        <v>0</v>
      </c>
    </row>
    <row r="23" spans="2:49" ht="13" thickBot="1" x14ac:dyDescent="0.3">
      <c r="B23" s="16"/>
      <c r="C23" s="16"/>
      <c r="D23" s="7"/>
      <c r="E23" s="7"/>
      <c r="V23">
        <v>19</v>
      </c>
      <c r="W23" s="14">
        <v>0</v>
      </c>
      <c r="X23" s="14">
        <v>0.19130855999999999</v>
      </c>
      <c r="Y23" s="14">
        <v>2.2957027000000001</v>
      </c>
      <c r="Z23" s="14">
        <v>0.4129293</v>
      </c>
      <c r="AA23" s="14">
        <v>-0.27901330000000002</v>
      </c>
      <c r="AB23" s="14">
        <v>-7.9356346000000002</v>
      </c>
      <c r="AC23" s="14"/>
      <c r="AD23" s="14"/>
      <c r="AE23" s="14"/>
      <c r="AF23" s="14"/>
      <c r="AG23" s="14"/>
      <c r="AH23" s="14"/>
      <c r="AI23" s="14"/>
      <c r="AJ23" s="14"/>
      <c r="AK23" s="14"/>
      <c r="AL23" s="2"/>
      <c r="AM23">
        <v>19</v>
      </c>
      <c r="AN23">
        <f t="shared" si="3"/>
        <v>0.47464242404934376</v>
      </c>
      <c r="AO23">
        <f t="shared" si="0"/>
        <v>0.4129293</v>
      </c>
      <c r="AP23">
        <f t="shared" si="1"/>
        <v>-8.7704740000000031E-2</v>
      </c>
      <c r="AQ23">
        <f t="shared" si="2"/>
        <v>-5.6399319000000006</v>
      </c>
      <c r="AR23">
        <f t="shared" si="4"/>
        <v>175.40948000000006</v>
      </c>
      <c r="AS23">
        <f t="shared" si="5"/>
        <v>175.40948000000006</v>
      </c>
      <c r="AT23">
        <f t="shared" si="6"/>
        <v>83.256780788434909</v>
      </c>
      <c r="AU23">
        <f t="shared" si="7"/>
        <v>0</v>
      </c>
      <c r="AV23">
        <f t="shared" si="8"/>
        <v>0</v>
      </c>
      <c r="AW23">
        <f t="shared" si="9"/>
        <v>0</v>
      </c>
    </row>
    <row r="24" spans="2:49" ht="13" thickBot="1" x14ac:dyDescent="0.3">
      <c r="B24" s="10"/>
      <c r="C24" s="11" t="s">
        <v>26</v>
      </c>
      <c r="D24" s="11" t="s">
        <v>27</v>
      </c>
      <c r="E24" s="7"/>
      <c r="V24">
        <v>20</v>
      </c>
      <c r="W24" s="14">
        <v>0</v>
      </c>
      <c r="X24" s="14">
        <v>0.19130855999999999</v>
      </c>
      <c r="Y24" s="14">
        <v>2.4870114000000001</v>
      </c>
      <c r="Z24" s="14">
        <v>0.4129293</v>
      </c>
      <c r="AA24" s="14">
        <v>-0.27901330000000002</v>
      </c>
      <c r="AB24" s="14">
        <v>-8.2146480000000004</v>
      </c>
      <c r="AC24" s="14"/>
      <c r="AD24" s="14"/>
      <c r="AE24" s="14"/>
      <c r="AF24" s="14"/>
      <c r="AG24" s="14"/>
      <c r="AH24" s="14"/>
      <c r="AI24" s="14"/>
      <c r="AJ24" s="14"/>
      <c r="AK24" s="14"/>
      <c r="AL24" s="2"/>
      <c r="AM24">
        <v>20</v>
      </c>
      <c r="AN24">
        <f t="shared" si="3"/>
        <v>0.45638694620129205</v>
      </c>
      <c r="AO24">
        <f t="shared" si="0"/>
        <v>0.4129293</v>
      </c>
      <c r="AP24">
        <f t="shared" si="1"/>
        <v>-8.7704740000000031E-2</v>
      </c>
      <c r="AQ24">
        <f t="shared" si="2"/>
        <v>-5.7276366000000003</v>
      </c>
      <c r="AR24">
        <f t="shared" si="4"/>
        <v>175.40948000000006</v>
      </c>
      <c r="AS24">
        <f t="shared" si="5"/>
        <v>175.40948000000006</v>
      </c>
      <c r="AT24">
        <f t="shared" si="6"/>
        <v>80.054596911956637</v>
      </c>
      <c r="AU24">
        <f t="shared" si="7"/>
        <v>0</v>
      </c>
      <c r="AV24">
        <f t="shared" si="8"/>
        <v>0</v>
      </c>
      <c r="AW24">
        <f t="shared" si="9"/>
        <v>0</v>
      </c>
    </row>
    <row r="25" spans="2:49" ht="13" thickBot="1" x14ac:dyDescent="0.3">
      <c r="B25" s="12" t="s">
        <v>21</v>
      </c>
      <c r="C25" s="4">
        <f>C37</f>
        <v>2330.9582271857721</v>
      </c>
      <c r="D25" s="4">
        <f>D37</f>
        <v>6.5205629358820261</v>
      </c>
      <c r="E25" s="7"/>
      <c r="V25">
        <v>21</v>
      </c>
      <c r="W25" s="14">
        <v>0</v>
      </c>
      <c r="X25" s="14">
        <v>0.19130855999999999</v>
      </c>
      <c r="Y25" s="14">
        <v>2.6783199999999998</v>
      </c>
      <c r="Z25" s="14">
        <v>0.4129293</v>
      </c>
      <c r="AA25" s="14">
        <v>-0.27901330000000002</v>
      </c>
      <c r="AB25" s="14">
        <v>-8.4936609999999995</v>
      </c>
      <c r="AC25" s="14"/>
      <c r="AD25" s="14"/>
      <c r="AE25" s="14"/>
      <c r="AF25" s="14"/>
      <c r="AG25" s="14"/>
      <c r="AH25" s="14"/>
      <c r="AI25" s="14"/>
      <c r="AJ25" s="14"/>
      <c r="AK25" s="14"/>
      <c r="AL25" s="2"/>
      <c r="AM25">
        <v>21</v>
      </c>
      <c r="AN25">
        <f t="shared" si="3"/>
        <v>0.43883360211662686</v>
      </c>
      <c r="AO25">
        <f t="shared" si="0"/>
        <v>0.4129293</v>
      </c>
      <c r="AP25">
        <f t="shared" si="1"/>
        <v>-8.7704740000000031E-2</v>
      </c>
      <c r="AQ25">
        <f t="shared" si="2"/>
        <v>-5.8153410000000001</v>
      </c>
      <c r="AR25">
        <f t="shared" si="4"/>
        <v>175.40948000000006</v>
      </c>
      <c r="AS25">
        <f t="shared" si="5"/>
        <v>175.40948000000006</v>
      </c>
      <c r="AT25">
        <f t="shared" si="6"/>
        <v>76.975573953804442</v>
      </c>
      <c r="AU25">
        <f t="shared" si="7"/>
        <v>0</v>
      </c>
      <c r="AV25">
        <f t="shared" si="8"/>
        <v>0</v>
      </c>
      <c r="AW25">
        <f t="shared" si="9"/>
        <v>0</v>
      </c>
    </row>
    <row r="26" spans="2:49" x14ac:dyDescent="0.25">
      <c r="B26" s="7"/>
      <c r="C26" s="7"/>
      <c r="D26" s="7"/>
      <c r="E26" s="7"/>
      <c r="V26">
        <v>22</v>
      </c>
      <c r="W26" s="14">
        <v>0</v>
      </c>
      <c r="X26" s="14">
        <v>0.19130855999999999</v>
      </c>
      <c r="Y26" s="14">
        <v>2.8696283999999999</v>
      </c>
      <c r="Z26" s="14">
        <v>0.4129293</v>
      </c>
      <c r="AA26" s="14">
        <v>-0.27901330000000002</v>
      </c>
      <c r="AB26" s="14">
        <v>-8.7726749999999996</v>
      </c>
      <c r="AC26" s="14"/>
      <c r="AD26" s="14"/>
      <c r="AE26" s="14"/>
      <c r="AF26" s="14"/>
      <c r="AG26" s="14"/>
      <c r="AH26" s="14"/>
      <c r="AI26" s="14"/>
      <c r="AJ26" s="14"/>
      <c r="AK26" s="14"/>
      <c r="AL26" s="2"/>
      <c r="AM26">
        <v>22</v>
      </c>
      <c r="AN26">
        <f t="shared" si="3"/>
        <v>0.42195538665060278</v>
      </c>
      <c r="AO26">
        <f t="shared" si="0"/>
        <v>0.4129293</v>
      </c>
      <c r="AP26">
        <f t="shared" si="1"/>
        <v>-8.7704740000000031E-2</v>
      </c>
      <c r="AQ26">
        <f t="shared" si="2"/>
        <v>-5.9030465999999997</v>
      </c>
      <c r="AR26">
        <f t="shared" si="4"/>
        <v>175.40948000000006</v>
      </c>
      <c r="AS26">
        <f t="shared" si="5"/>
        <v>175.40948000000006</v>
      </c>
      <c r="AT26">
        <f t="shared" si="6"/>
        <v>74.014974955581195</v>
      </c>
      <c r="AU26">
        <f t="shared" si="7"/>
        <v>0</v>
      </c>
      <c r="AV26">
        <f t="shared" si="8"/>
        <v>0</v>
      </c>
      <c r="AW26">
        <f t="shared" si="9"/>
        <v>0</v>
      </c>
    </row>
    <row r="27" spans="2:49" ht="13" thickBot="1" x14ac:dyDescent="0.3">
      <c r="B27" s="7"/>
      <c r="C27" s="17" t="s">
        <v>28</v>
      </c>
      <c r="D27" s="17"/>
      <c r="E27" s="7"/>
      <c r="V27">
        <v>23</v>
      </c>
      <c r="W27" s="14">
        <v>0</v>
      </c>
      <c r="X27" s="14">
        <v>0.19130855999999999</v>
      </c>
      <c r="Y27" s="14">
        <v>3.060937</v>
      </c>
      <c r="Z27" s="14">
        <v>0.4129293</v>
      </c>
      <c r="AA27" s="14">
        <v>-0.27901330000000002</v>
      </c>
      <c r="AB27" s="14">
        <v>-9.0516869999999994</v>
      </c>
      <c r="AC27" s="14"/>
      <c r="AD27" s="14"/>
      <c r="AE27" s="14"/>
      <c r="AF27" s="14"/>
      <c r="AG27" s="14"/>
      <c r="AH27" s="14"/>
      <c r="AI27" s="14"/>
      <c r="AJ27" s="14"/>
      <c r="AK27" s="14"/>
      <c r="AL27" s="2"/>
      <c r="AM27">
        <v>23</v>
      </c>
      <c r="AN27">
        <f t="shared" si="3"/>
        <v>0.40572633331788732</v>
      </c>
      <c r="AO27">
        <f t="shared" si="0"/>
        <v>0.4129293</v>
      </c>
      <c r="AP27">
        <f t="shared" si="1"/>
        <v>-8.7704740000000031E-2</v>
      </c>
      <c r="AQ27">
        <f t="shared" si="2"/>
        <v>-5.9907499999999994</v>
      </c>
      <c r="AR27">
        <f t="shared" si="4"/>
        <v>175.40948000000006</v>
      </c>
      <c r="AS27">
        <f t="shared" si="5"/>
        <v>175.40948000000006</v>
      </c>
      <c r="AT27">
        <f t="shared" si="6"/>
        <v>71.168245149597311</v>
      </c>
      <c r="AU27">
        <f t="shared" si="7"/>
        <v>0</v>
      </c>
      <c r="AV27">
        <f t="shared" si="8"/>
        <v>0</v>
      </c>
      <c r="AW27">
        <f t="shared" si="9"/>
        <v>0</v>
      </c>
    </row>
    <row r="28" spans="2:49" ht="13" thickBot="1" x14ac:dyDescent="0.3">
      <c r="B28" s="10" t="s">
        <v>24</v>
      </c>
      <c r="C28" s="11" t="s">
        <v>25</v>
      </c>
      <c r="D28" s="11" t="s">
        <v>29</v>
      </c>
      <c r="E28" s="7"/>
      <c r="V28">
        <v>24</v>
      </c>
      <c r="W28" s="14">
        <v>0</v>
      </c>
      <c r="X28" s="14">
        <v>0.19130855999999999</v>
      </c>
      <c r="Y28" s="14">
        <v>3.2522457</v>
      </c>
      <c r="Z28" s="14">
        <v>0.4129293</v>
      </c>
      <c r="AA28" s="14">
        <v>-0.27901330000000002</v>
      </c>
      <c r="AB28" s="14">
        <v>-9.3307009999999995</v>
      </c>
      <c r="AC28" s="14"/>
      <c r="AD28" s="14"/>
      <c r="AE28" s="14"/>
      <c r="AF28" s="14"/>
      <c r="AG28" s="14"/>
      <c r="AH28" s="14"/>
      <c r="AI28" s="14"/>
      <c r="AJ28" s="14"/>
      <c r="AK28" s="14"/>
      <c r="AL28" s="2"/>
      <c r="AM28">
        <v>24</v>
      </c>
      <c r="AN28">
        <f t="shared" si="3"/>
        <v>0.39012147434412242</v>
      </c>
      <c r="AO28">
        <f t="shared" si="0"/>
        <v>0.4129293</v>
      </c>
      <c r="AP28">
        <f t="shared" si="1"/>
        <v>-8.7704740000000031E-2</v>
      </c>
      <c r="AQ28">
        <f t="shared" si="2"/>
        <v>-6.0784552999999999</v>
      </c>
      <c r="AR28">
        <f t="shared" si="4"/>
        <v>175.40948000000006</v>
      </c>
      <c r="AS28">
        <f t="shared" si="5"/>
        <v>175.40948000000006</v>
      </c>
      <c r="AT28">
        <f t="shared" si="6"/>
        <v>68.431004951535883</v>
      </c>
      <c r="AU28">
        <f t="shared" si="7"/>
        <v>0</v>
      </c>
      <c r="AV28">
        <f t="shared" si="8"/>
        <v>0</v>
      </c>
      <c r="AW28">
        <f t="shared" si="9"/>
        <v>0</v>
      </c>
    </row>
    <row r="29" spans="2:49" x14ac:dyDescent="0.25">
      <c r="B29" s="3" t="s">
        <v>15</v>
      </c>
      <c r="C29" s="4">
        <f t="shared" ref="C29:C34" si="10">SUM(C6:G6)</f>
        <v>688.87860818105014</v>
      </c>
      <c r="D29" s="4">
        <f>C29*1000/$C$40</f>
        <v>1.9270514020538729</v>
      </c>
      <c r="E29" s="7"/>
      <c r="V29">
        <v>25</v>
      </c>
      <c r="W29" s="14">
        <v>0</v>
      </c>
      <c r="X29" s="14">
        <v>0.19130855999999999</v>
      </c>
      <c r="Y29" s="14">
        <v>3.4435541999999999</v>
      </c>
      <c r="Z29" s="14">
        <v>0.4129293</v>
      </c>
      <c r="AA29" s="14">
        <v>-0.27901330000000002</v>
      </c>
      <c r="AB29" s="14">
        <v>-9.6097145000000008</v>
      </c>
      <c r="AC29" s="14"/>
      <c r="AD29" s="14"/>
      <c r="AE29" s="14"/>
      <c r="AF29" s="14"/>
      <c r="AG29" s="14"/>
      <c r="AH29" s="14"/>
      <c r="AI29" s="14"/>
      <c r="AJ29" s="14"/>
      <c r="AK29" s="14"/>
      <c r="AL29" s="2"/>
      <c r="AM29">
        <v>25</v>
      </c>
      <c r="AN29">
        <f t="shared" si="3"/>
        <v>0.37511680225396377</v>
      </c>
      <c r="AO29">
        <f t="shared" si="0"/>
        <v>0.4129293</v>
      </c>
      <c r="AP29">
        <f t="shared" si="1"/>
        <v>-8.7704740000000031E-2</v>
      </c>
      <c r="AQ29">
        <f t="shared" si="2"/>
        <v>-6.1661603000000014</v>
      </c>
      <c r="AR29">
        <f t="shared" si="4"/>
        <v>175.40948000000006</v>
      </c>
      <c r="AS29">
        <f t="shared" si="5"/>
        <v>175.40948000000006</v>
      </c>
      <c r="AT29">
        <f t="shared" si="6"/>
        <v>65.79904322263063</v>
      </c>
      <c r="AU29">
        <f t="shared" si="7"/>
        <v>0</v>
      </c>
      <c r="AV29">
        <f t="shared" si="8"/>
        <v>0</v>
      </c>
      <c r="AW29">
        <f t="shared" si="9"/>
        <v>0</v>
      </c>
    </row>
    <row r="30" spans="2:49" x14ac:dyDescent="0.25">
      <c r="B30" s="3" t="s">
        <v>16</v>
      </c>
      <c r="C30" s="4">
        <f t="shared" si="10"/>
        <v>86.109826022631268</v>
      </c>
      <c r="D30" s="4">
        <f t="shared" ref="D30:D37" si="11">C30*1000/$C$40</f>
        <v>0.24088142525673412</v>
      </c>
      <c r="E30" s="7"/>
      <c r="V30">
        <v>26</v>
      </c>
      <c r="W30" s="14">
        <v>0</v>
      </c>
      <c r="X30" s="14">
        <v>0.19130855999999999</v>
      </c>
      <c r="Y30" s="14">
        <v>3.6348626999999998</v>
      </c>
      <c r="Z30" s="14">
        <v>0.4129293</v>
      </c>
      <c r="AA30" s="14">
        <v>-0.27901330000000002</v>
      </c>
      <c r="AB30" s="14">
        <v>-9.8887269999999994</v>
      </c>
      <c r="AC30" s="14"/>
      <c r="AD30" s="14"/>
      <c r="AE30" s="14"/>
      <c r="AF30" s="14"/>
      <c r="AG30" s="14"/>
      <c r="AH30" s="14"/>
      <c r="AI30" s="14"/>
      <c r="AJ30" s="14"/>
      <c r="AK30" s="14"/>
      <c r="AL30" s="2"/>
      <c r="AM30">
        <v>26</v>
      </c>
      <c r="AN30">
        <f t="shared" si="3"/>
        <v>0.36068923293650368</v>
      </c>
      <c r="AO30">
        <f t="shared" si="0"/>
        <v>0.4129293</v>
      </c>
      <c r="AP30">
        <f t="shared" si="1"/>
        <v>-8.7704740000000031E-2</v>
      </c>
      <c r="AQ30">
        <f t="shared" si="2"/>
        <v>-6.2538643</v>
      </c>
      <c r="AR30">
        <f t="shared" si="4"/>
        <v>175.40948000000006</v>
      </c>
      <c r="AS30">
        <f t="shared" si="5"/>
        <v>175.40948000000006</v>
      </c>
      <c r="AT30">
        <f t="shared" si="6"/>
        <v>63.268310790991002</v>
      </c>
      <c r="AU30">
        <f t="shared" si="7"/>
        <v>0</v>
      </c>
      <c r="AV30">
        <f t="shared" si="8"/>
        <v>0</v>
      </c>
      <c r="AW30">
        <f t="shared" si="9"/>
        <v>0</v>
      </c>
    </row>
    <row r="31" spans="2:49" x14ac:dyDescent="0.25">
      <c r="B31" s="3" t="s">
        <v>17</v>
      </c>
      <c r="C31" s="4">
        <f t="shared" si="10"/>
        <v>555.17360103347517</v>
      </c>
      <c r="D31" s="4">
        <f t="shared" si="11"/>
        <v>1.5530284342545293</v>
      </c>
      <c r="E31" s="7"/>
      <c r="V31">
        <v>27</v>
      </c>
      <c r="W31" s="14">
        <v>0</v>
      </c>
      <c r="X31" s="14">
        <v>0.19130855999999999</v>
      </c>
      <c r="Y31" s="14">
        <v>3.8261713999999998</v>
      </c>
      <c r="Z31" s="14">
        <v>0.4129293</v>
      </c>
      <c r="AA31" s="14">
        <v>-0.27901330000000002</v>
      </c>
      <c r="AB31" s="14">
        <v>-10.167740999999999</v>
      </c>
      <c r="AC31" s="14"/>
      <c r="AD31" s="14"/>
      <c r="AE31" s="14"/>
      <c r="AF31" s="14"/>
      <c r="AG31" s="14"/>
      <c r="AH31" s="14"/>
      <c r="AI31" s="14"/>
      <c r="AJ31" s="14"/>
      <c r="AK31" s="14"/>
      <c r="AL31" s="2"/>
      <c r="AM31">
        <v>27</v>
      </c>
      <c r="AN31">
        <f t="shared" si="3"/>
        <v>0.3468165701312535</v>
      </c>
      <c r="AO31">
        <f t="shared" si="0"/>
        <v>0.4129293</v>
      </c>
      <c r="AP31">
        <f t="shared" si="1"/>
        <v>-8.7704740000000031E-2</v>
      </c>
      <c r="AQ31">
        <f t="shared" si="2"/>
        <v>-6.3415695999999997</v>
      </c>
      <c r="AR31">
        <f t="shared" si="4"/>
        <v>175.40948000000006</v>
      </c>
      <c r="AS31">
        <f t="shared" si="5"/>
        <v>175.40948000000006</v>
      </c>
      <c r="AT31">
        <f t="shared" si="6"/>
        <v>60.834914222106725</v>
      </c>
      <c r="AU31">
        <f t="shared" si="7"/>
        <v>0</v>
      </c>
      <c r="AV31">
        <f t="shared" si="8"/>
        <v>0</v>
      </c>
      <c r="AW31">
        <f t="shared" si="9"/>
        <v>0</v>
      </c>
    </row>
    <row r="32" spans="2:49" x14ac:dyDescent="0.25">
      <c r="B32" s="3" t="s">
        <v>18</v>
      </c>
      <c r="C32" s="4">
        <f t="shared" si="10"/>
        <v>347.44083358633128</v>
      </c>
      <c r="D32" s="4">
        <f t="shared" si="11"/>
        <v>0.97192210288135328</v>
      </c>
      <c r="E32" s="7"/>
      <c r="V32">
        <v>28</v>
      </c>
      <c r="W32" s="14">
        <v>0</v>
      </c>
      <c r="X32" s="14">
        <v>0.19130855999999999</v>
      </c>
      <c r="Y32" s="14">
        <v>4.0174799999999999</v>
      </c>
      <c r="Z32" s="14">
        <v>0.4129293</v>
      </c>
      <c r="AA32" s="14">
        <v>-0.27901330000000002</v>
      </c>
      <c r="AB32" s="14">
        <v>-10.446754</v>
      </c>
      <c r="AC32" s="14"/>
      <c r="AD32" s="14"/>
      <c r="AE32" s="14"/>
      <c r="AF32" s="14"/>
      <c r="AG32" s="14"/>
      <c r="AH32" s="14"/>
      <c r="AI32" s="14"/>
      <c r="AJ32" s="14"/>
      <c r="AK32" s="14"/>
      <c r="AL32" s="2"/>
      <c r="AM32">
        <v>28</v>
      </c>
      <c r="AN32">
        <f t="shared" si="3"/>
        <v>0.3334774712800514</v>
      </c>
      <c r="AO32">
        <f t="shared" si="0"/>
        <v>0.4129293</v>
      </c>
      <c r="AP32">
        <f t="shared" si="1"/>
        <v>-8.7704740000000031E-2</v>
      </c>
      <c r="AQ32">
        <f t="shared" si="2"/>
        <v>-6.4292740000000004</v>
      </c>
      <c r="AR32">
        <f t="shared" si="4"/>
        <v>175.40948000000006</v>
      </c>
      <c r="AS32">
        <f t="shared" si="5"/>
        <v>175.40948000000006</v>
      </c>
      <c r="AT32">
        <f t="shared" si="6"/>
        <v>58.49510982894877</v>
      </c>
      <c r="AU32">
        <f t="shared" si="7"/>
        <v>0</v>
      </c>
      <c r="AV32">
        <f t="shared" si="8"/>
        <v>0</v>
      </c>
      <c r="AW32">
        <f t="shared" si="9"/>
        <v>0</v>
      </c>
    </row>
    <row r="33" spans="2:49" x14ac:dyDescent="0.25">
      <c r="B33" s="3" t="s">
        <v>19</v>
      </c>
      <c r="C33" s="4">
        <f t="shared" si="10"/>
        <v>371.10552409288351</v>
      </c>
      <c r="D33" s="4">
        <f t="shared" si="11"/>
        <v>1.0381211029348389</v>
      </c>
      <c r="E33" s="7"/>
      <c r="V33">
        <v>29</v>
      </c>
      <c r="W33" s="14">
        <v>0</v>
      </c>
      <c r="X33" s="14">
        <v>0.19130855999999999</v>
      </c>
      <c r="Y33" s="14">
        <v>4.2087884000000004</v>
      </c>
      <c r="Z33" s="14">
        <v>0.4129293</v>
      </c>
      <c r="AA33" s="14">
        <v>-0.27901330000000002</v>
      </c>
      <c r="AB33" s="14">
        <v>-10.725766999999999</v>
      </c>
      <c r="AC33" s="14"/>
      <c r="AD33" s="14"/>
      <c r="AE33" s="14"/>
      <c r="AF33" s="14"/>
      <c r="AG33" s="14"/>
      <c r="AH33" s="14"/>
      <c r="AI33" s="14"/>
      <c r="AJ33" s="14"/>
      <c r="AK33" s="14"/>
      <c r="AL33" s="2"/>
      <c r="AM33">
        <v>29</v>
      </c>
      <c r="AN33">
        <f t="shared" si="3"/>
        <v>0.32065141469235708</v>
      </c>
      <c r="AO33">
        <f t="shared" si="0"/>
        <v>0.4129293</v>
      </c>
      <c r="AP33">
        <f t="shared" si="1"/>
        <v>-8.7704740000000031E-2</v>
      </c>
      <c r="AQ33">
        <f t="shared" si="2"/>
        <v>-6.516978599999999</v>
      </c>
      <c r="AR33">
        <f t="shared" si="4"/>
        <v>175.40948000000006</v>
      </c>
      <c r="AS33">
        <f t="shared" si="5"/>
        <v>175.40948000000006</v>
      </c>
      <c r="AT33">
        <f t="shared" si="6"/>
        <v>56.245297912450738</v>
      </c>
      <c r="AU33">
        <f t="shared" si="7"/>
        <v>0</v>
      </c>
      <c r="AV33">
        <f t="shared" si="8"/>
        <v>0</v>
      </c>
      <c r="AW33">
        <f t="shared" si="9"/>
        <v>0</v>
      </c>
    </row>
    <row r="34" spans="2:49" x14ac:dyDescent="0.25">
      <c r="B34" s="3" t="s">
        <v>20</v>
      </c>
      <c r="C34" s="4">
        <f t="shared" si="10"/>
        <v>25.50333003519442</v>
      </c>
      <c r="D34" s="4">
        <f t="shared" si="11"/>
        <v>7.134236325197009E-2</v>
      </c>
      <c r="E34" s="7"/>
      <c r="V34">
        <v>30</v>
      </c>
      <c r="W34" s="14">
        <v>0</v>
      </c>
      <c r="X34" s="14">
        <v>0.19130855999999999</v>
      </c>
      <c r="Y34" s="14">
        <v>4.4000969999999997</v>
      </c>
      <c r="Z34" s="14">
        <v>0.4129293</v>
      </c>
      <c r="AA34" s="14">
        <v>-0.27901330000000002</v>
      </c>
      <c r="AB34" s="14">
        <v>-11.004780999999999</v>
      </c>
      <c r="AC34" s="14"/>
      <c r="AD34" s="14"/>
      <c r="AE34" s="14"/>
      <c r="AF34" s="14"/>
      <c r="AG34" s="14"/>
      <c r="AH34" s="14"/>
      <c r="AI34" s="14"/>
      <c r="AJ34" s="14"/>
      <c r="AK34" s="14"/>
      <c r="AL34" s="2"/>
      <c r="AM34">
        <v>30</v>
      </c>
      <c r="AN34">
        <f t="shared" si="3"/>
        <v>0.30831866797342034</v>
      </c>
      <c r="AO34">
        <f t="shared" si="0"/>
        <v>0.4129293</v>
      </c>
      <c r="AP34">
        <f t="shared" si="1"/>
        <v>-8.7704740000000031E-2</v>
      </c>
      <c r="AQ34">
        <f t="shared" si="2"/>
        <v>-6.6046839999999998</v>
      </c>
      <c r="AR34">
        <f t="shared" si="4"/>
        <v>175.40948000000006</v>
      </c>
      <c r="AS34">
        <f t="shared" si="5"/>
        <v>175.40948000000006</v>
      </c>
      <c r="AT34">
        <f t="shared" si="6"/>
        <v>54.082017223510334</v>
      </c>
      <c r="AU34">
        <f t="shared" si="7"/>
        <v>0</v>
      </c>
      <c r="AV34">
        <f t="shared" si="8"/>
        <v>0</v>
      </c>
      <c r="AW34">
        <f t="shared" si="9"/>
        <v>0</v>
      </c>
    </row>
    <row r="35" spans="2:49" x14ac:dyDescent="0.25">
      <c r="B35" s="3" t="s">
        <v>6</v>
      </c>
      <c r="C35" s="8">
        <f>AT106+AW106</f>
        <v>11.596379709750785</v>
      </c>
      <c r="D35" s="4">
        <f t="shared" si="11"/>
        <v>3.2439416049556254E-2</v>
      </c>
      <c r="E35" s="7"/>
      <c r="V35">
        <v>31</v>
      </c>
      <c r="W35" s="14">
        <v>0</v>
      </c>
      <c r="X35" s="14">
        <v>0.19130855999999999</v>
      </c>
      <c r="Y35" s="14">
        <v>4.5914054000000002</v>
      </c>
      <c r="Z35" s="14">
        <v>0.4129293</v>
      </c>
      <c r="AA35" s="14">
        <v>-0.27901330000000002</v>
      </c>
      <c r="AB35" s="14">
        <v>-11.283794</v>
      </c>
      <c r="AC35" s="14"/>
      <c r="AD35" s="14"/>
      <c r="AE35" s="14"/>
      <c r="AF35" s="14"/>
      <c r="AG35" s="14"/>
      <c r="AH35" s="14"/>
      <c r="AI35" s="14"/>
      <c r="AJ35" s="14"/>
      <c r="AK35" s="14"/>
      <c r="AL35" s="2"/>
      <c r="AM35">
        <v>31</v>
      </c>
      <c r="AN35">
        <f t="shared" si="3"/>
        <v>0.29646025766675027</v>
      </c>
      <c r="AO35">
        <f t="shared" si="0"/>
        <v>0.4129293</v>
      </c>
      <c r="AP35">
        <f t="shared" si="1"/>
        <v>-8.7704740000000031E-2</v>
      </c>
      <c r="AQ35">
        <f t="shared" si="2"/>
        <v>-6.6923886000000001</v>
      </c>
      <c r="AR35">
        <f t="shared" si="4"/>
        <v>175.40948000000006</v>
      </c>
      <c r="AS35">
        <f t="shared" si="5"/>
        <v>175.40948000000006</v>
      </c>
      <c r="AT35">
        <f t="shared" si="6"/>
        <v>52.001939637990695</v>
      </c>
      <c r="AU35">
        <f t="shared" si="7"/>
        <v>0</v>
      </c>
      <c r="AV35">
        <f t="shared" si="8"/>
        <v>0</v>
      </c>
      <c r="AW35">
        <f t="shared" si="9"/>
        <v>0</v>
      </c>
    </row>
    <row r="36" spans="2:49" x14ac:dyDescent="0.25">
      <c r="B36" s="3" t="s">
        <v>5</v>
      </c>
      <c r="C36" s="4">
        <f>SUM(C13:G13)</f>
        <v>71.616264545413969</v>
      </c>
      <c r="D36" s="4">
        <f t="shared" si="11"/>
        <v>0.20033750701956757</v>
      </c>
      <c r="E36" s="7"/>
      <c r="V36">
        <v>32</v>
      </c>
      <c r="W36" s="14">
        <v>0</v>
      </c>
      <c r="X36" s="14">
        <v>0.19130855999999999</v>
      </c>
      <c r="Y36" s="14">
        <v>4.7827140000000004</v>
      </c>
      <c r="Z36" s="14">
        <v>0.4129293</v>
      </c>
      <c r="AA36" s="14">
        <v>-0.27901330000000002</v>
      </c>
      <c r="AB36" s="14">
        <v>-11.562806999999999</v>
      </c>
      <c r="AC36" s="14"/>
      <c r="AD36" s="14"/>
      <c r="AE36" s="14"/>
      <c r="AF36" s="14"/>
      <c r="AG36" s="14"/>
      <c r="AH36" s="14"/>
      <c r="AI36" s="14"/>
      <c r="AJ36" s="14"/>
      <c r="AK36" s="14"/>
      <c r="AL36" s="2"/>
      <c r="AM36">
        <v>32</v>
      </c>
      <c r="AN36">
        <f t="shared" si="3"/>
        <v>0.28505794006418295</v>
      </c>
      <c r="AO36">
        <f t="shared" ref="AO36:AO67" si="12">W36+Z36+AC36+AF36+AI36</f>
        <v>0.4129293</v>
      </c>
      <c r="AP36">
        <f t="shared" ref="AP36:AP67" si="13">X36+AA36+AD36+AG36+AJ36</f>
        <v>-8.7704740000000031E-2</v>
      </c>
      <c r="AQ36">
        <f t="shared" ref="AQ36:AQ67" si="14">Y36+AB36+AE36+AH36+AK36</f>
        <v>-6.780092999999999</v>
      </c>
      <c r="AR36">
        <f t="shared" si="4"/>
        <v>175.40948000000006</v>
      </c>
      <c r="AS36">
        <f t="shared" si="5"/>
        <v>175.40948000000006</v>
      </c>
      <c r="AT36">
        <f t="shared" si="6"/>
        <v>50.001865036529516</v>
      </c>
      <c r="AU36">
        <f t="shared" si="7"/>
        <v>0</v>
      </c>
      <c r="AV36">
        <f t="shared" si="8"/>
        <v>0</v>
      </c>
      <c r="AW36">
        <f t="shared" si="9"/>
        <v>0</v>
      </c>
    </row>
    <row r="37" spans="2:49" x14ac:dyDescent="0.25">
      <c r="B37" s="3" t="s">
        <v>21</v>
      </c>
      <c r="C37" s="4">
        <f>SUM(C14:G14)</f>
        <v>2330.9582271857721</v>
      </c>
      <c r="D37" s="4">
        <f t="shared" si="11"/>
        <v>6.5205629358820261</v>
      </c>
      <c r="E37" s="7"/>
      <c r="V37">
        <v>33</v>
      </c>
      <c r="W37" s="14">
        <v>0</v>
      </c>
      <c r="X37" s="14">
        <v>0.19130855999999999</v>
      </c>
      <c r="Y37" s="14">
        <v>4.9740229999999999</v>
      </c>
      <c r="Z37" s="14">
        <v>0.4129293</v>
      </c>
      <c r="AA37" s="14">
        <v>-0.27901330000000002</v>
      </c>
      <c r="AB37" s="14">
        <v>-11.841820999999999</v>
      </c>
      <c r="AC37" s="14"/>
      <c r="AD37" s="14"/>
      <c r="AE37" s="14"/>
      <c r="AF37" s="14"/>
      <c r="AG37" s="14"/>
      <c r="AH37" s="14"/>
      <c r="AI37" s="14"/>
      <c r="AJ37" s="14"/>
      <c r="AK37" s="14"/>
      <c r="AL37" s="2"/>
      <c r="AM37">
        <v>33</v>
      </c>
      <c r="AN37">
        <f t="shared" si="3"/>
        <v>0.27409417313863743</v>
      </c>
      <c r="AO37">
        <f t="shared" si="12"/>
        <v>0.4129293</v>
      </c>
      <c r="AP37">
        <f t="shared" si="13"/>
        <v>-8.7704740000000031E-2</v>
      </c>
      <c r="AQ37">
        <f t="shared" si="14"/>
        <v>-6.8677979999999996</v>
      </c>
      <c r="AR37">
        <f t="shared" si="4"/>
        <v>175.40948000000006</v>
      </c>
      <c r="AS37">
        <f t="shared" si="5"/>
        <v>175.40948000000006</v>
      </c>
      <c r="AT37">
        <f t="shared" si="6"/>
        <v>48.078716381278376</v>
      </c>
      <c r="AU37">
        <f t="shared" si="7"/>
        <v>0</v>
      </c>
      <c r="AV37">
        <f t="shared" si="8"/>
        <v>0</v>
      </c>
      <c r="AW37">
        <f t="shared" si="9"/>
        <v>0</v>
      </c>
    </row>
    <row r="38" spans="2:49" x14ac:dyDescent="0.25">
      <c r="B38" s="3"/>
      <c r="C38" s="5"/>
      <c r="D38" s="5"/>
      <c r="E38" s="7"/>
      <c r="V38">
        <v>34</v>
      </c>
      <c r="W38" s="14">
        <v>0</v>
      </c>
      <c r="X38" s="14">
        <v>0.19130855999999999</v>
      </c>
      <c r="Y38" s="14">
        <v>5.1653314000000004</v>
      </c>
      <c r="Z38" s="14">
        <v>0.4129293</v>
      </c>
      <c r="AA38" s="14">
        <v>-0.27901330000000002</v>
      </c>
      <c r="AB38" s="14">
        <v>-12.120834</v>
      </c>
      <c r="AC38" s="14"/>
      <c r="AD38" s="14"/>
      <c r="AE38" s="14"/>
      <c r="AF38" s="14"/>
      <c r="AG38" s="14"/>
      <c r="AH38" s="14"/>
      <c r="AI38" s="14"/>
      <c r="AJ38" s="14"/>
      <c r="AK38" s="14"/>
      <c r="AL38" s="2"/>
      <c r="AM38">
        <v>34</v>
      </c>
      <c r="AN38">
        <f t="shared" si="3"/>
        <v>0.26355208955638215</v>
      </c>
      <c r="AO38">
        <f t="shared" si="12"/>
        <v>0.4129293</v>
      </c>
      <c r="AP38">
        <f t="shared" si="13"/>
        <v>-8.7704740000000031E-2</v>
      </c>
      <c r="AQ38">
        <f t="shared" si="14"/>
        <v>-6.9555026</v>
      </c>
      <c r="AR38">
        <f t="shared" si="4"/>
        <v>175.40948000000006</v>
      </c>
      <c r="AS38">
        <f t="shared" si="5"/>
        <v>175.40948000000006</v>
      </c>
      <c r="AT38">
        <f t="shared" si="6"/>
        <v>46.229534981998441</v>
      </c>
      <c r="AU38">
        <f t="shared" si="7"/>
        <v>0</v>
      </c>
      <c r="AV38">
        <f t="shared" si="8"/>
        <v>0</v>
      </c>
      <c r="AW38">
        <f t="shared" si="9"/>
        <v>0</v>
      </c>
    </row>
    <row r="39" spans="2:49" x14ac:dyDescent="0.25">
      <c r="B39" s="6" t="s">
        <v>23</v>
      </c>
      <c r="C39" s="6"/>
      <c r="D39" s="5"/>
      <c r="E39" s="7"/>
      <c r="V39">
        <v>35</v>
      </c>
      <c r="W39" s="14">
        <v>0</v>
      </c>
      <c r="X39" s="14">
        <v>0.19130855999999999</v>
      </c>
      <c r="Y39" s="14">
        <v>5.3566399999999996</v>
      </c>
      <c r="Z39" s="14">
        <v>0.4129293</v>
      </c>
      <c r="AA39" s="14">
        <v>-0.27901330000000002</v>
      </c>
      <c r="AB39" s="14">
        <v>-12.399846999999999</v>
      </c>
      <c r="AC39" s="14"/>
      <c r="AD39" s="14"/>
      <c r="AE39" s="14"/>
      <c r="AF39" s="14"/>
      <c r="AG39" s="14"/>
      <c r="AH39" s="14"/>
      <c r="AI39" s="14"/>
      <c r="AJ39" s="14"/>
      <c r="AK39" s="14"/>
      <c r="AL39" s="2"/>
      <c r="AM39">
        <v>35</v>
      </c>
      <c r="AN39">
        <f t="shared" si="3"/>
        <v>0.25341547072729048</v>
      </c>
      <c r="AO39">
        <f t="shared" si="12"/>
        <v>0.4129293</v>
      </c>
      <c r="AP39">
        <f t="shared" si="13"/>
        <v>-8.7704740000000031E-2</v>
      </c>
      <c r="AQ39">
        <f t="shared" si="14"/>
        <v>-7.0432069999999998</v>
      </c>
      <c r="AR39">
        <f t="shared" si="4"/>
        <v>175.40948000000006</v>
      </c>
      <c r="AS39">
        <f t="shared" si="5"/>
        <v>175.40948000000006</v>
      </c>
      <c r="AT39">
        <f t="shared" si="6"/>
        <v>44.451475944229259</v>
      </c>
      <c r="AU39">
        <f t="shared" si="7"/>
        <v>0</v>
      </c>
      <c r="AV39">
        <f t="shared" si="8"/>
        <v>0</v>
      </c>
      <c r="AW39">
        <f t="shared" si="9"/>
        <v>0</v>
      </c>
    </row>
    <row r="40" spans="2:49" ht="13" thickBot="1" x14ac:dyDescent="0.3">
      <c r="B40" s="3"/>
      <c r="C40" s="4">
        <f>SUM(C17:G17)</f>
        <v>357478.06594408205</v>
      </c>
      <c r="D40" s="13"/>
      <c r="E40" s="7"/>
      <c r="V40">
        <v>36</v>
      </c>
      <c r="W40" s="14">
        <v>0</v>
      </c>
      <c r="X40" s="14">
        <v>0.19130855999999999</v>
      </c>
      <c r="Y40" s="14">
        <v>5.5479484000000001</v>
      </c>
      <c r="Z40" s="14">
        <v>0.4129293</v>
      </c>
      <c r="AA40" s="14">
        <v>-0.27901330000000002</v>
      </c>
      <c r="AB40" s="14">
        <v>-12.678860999999999</v>
      </c>
      <c r="AC40" s="14"/>
      <c r="AD40" s="14"/>
      <c r="AE40" s="14"/>
      <c r="AF40" s="14"/>
      <c r="AG40" s="14"/>
      <c r="AH40" s="14"/>
      <c r="AI40" s="14"/>
      <c r="AJ40" s="14"/>
      <c r="AK40" s="14"/>
      <c r="AL40" s="2"/>
      <c r="AM40">
        <v>36</v>
      </c>
      <c r="AN40">
        <f t="shared" si="3"/>
        <v>0.24366872185316396</v>
      </c>
      <c r="AO40">
        <f t="shared" si="12"/>
        <v>0.4129293</v>
      </c>
      <c r="AP40">
        <f t="shared" si="13"/>
        <v>-8.7704740000000031E-2</v>
      </c>
      <c r="AQ40">
        <f t="shared" si="14"/>
        <v>-7.1309125999999994</v>
      </c>
      <c r="AR40">
        <f t="shared" si="4"/>
        <v>175.40948000000006</v>
      </c>
      <c r="AS40">
        <f t="shared" si="5"/>
        <v>175.40948000000006</v>
      </c>
      <c r="AT40">
        <f t="shared" si="6"/>
        <v>42.741803792528138</v>
      </c>
      <c r="AU40">
        <f t="shared" si="7"/>
        <v>0</v>
      </c>
      <c r="AV40">
        <f t="shared" si="8"/>
        <v>0</v>
      </c>
      <c r="AW40">
        <f t="shared" si="9"/>
        <v>0</v>
      </c>
    </row>
    <row r="41" spans="2:49" x14ac:dyDescent="0.25">
      <c r="B41" s="7"/>
      <c r="C41" s="6"/>
      <c r="D41" s="6"/>
      <c r="E41" s="7"/>
      <c r="V41">
        <v>37</v>
      </c>
      <c r="W41" s="14">
        <v>0</v>
      </c>
      <c r="X41" s="14">
        <v>0.19130855999999999</v>
      </c>
      <c r="Y41" s="14">
        <v>5.7392570000000003</v>
      </c>
      <c r="Z41" s="14">
        <v>0.4129293</v>
      </c>
      <c r="AA41" s="14">
        <v>-0.27901330000000002</v>
      </c>
      <c r="AB41" s="14">
        <v>-12.957874</v>
      </c>
      <c r="AC41" s="14"/>
      <c r="AD41" s="14"/>
      <c r="AE41" s="14"/>
      <c r="AF41" s="14"/>
      <c r="AG41" s="14"/>
      <c r="AH41" s="14"/>
      <c r="AI41" s="14"/>
      <c r="AJ41" s="14"/>
      <c r="AK41" s="14"/>
      <c r="AL41" s="2"/>
      <c r="AM41">
        <v>37</v>
      </c>
      <c r="AN41">
        <f t="shared" si="3"/>
        <v>0.23429684793573452</v>
      </c>
      <c r="AO41">
        <f t="shared" si="12"/>
        <v>0.4129293</v>
      </c>
      <c r="AP41">
        <f t="shared" si="13"/>
        <v>-8.7704740000000031E-2</v>
      </c>
      <c r="AQ41">
        <f t="shared" si="14"/>
        <v>-7.2186170000000001</v>
      </c>
      <c r="AR41">
        <f t="shared" si="4"/>
        <v>175.40948000000006</v>
      </c>
      <c r="AS41">
        <f t="shared" si="5"/>
        <v>175.40948000000006</v>
      </c>
      <c r="AT41">
        <f t="shared" si="6"/>
        <v>41.097888262046283</v>
      </c>
      <c r="AU41">
        <f t="shared" si="7"/>
        <v>0</v>
      </c>
      <c r="AV41">
        <f t="shared" si="8"/>
        <v>0</v>
      </c>
      <c r="AW41">
        <f t="shared" si="9"/>
        <v>0</v>
      </c>
    </row>
    <row r="42" spans="2:49" x14ac:dyDescent="0.25">
      <c r="V42">
        <v>38</v>
      </c>
      <c r="W42" s="14">
        <v>0</v>
      </c>
      <c r="X42" s="14">
        <v>0.19130855999999999</v>
      </c>
      <c r="Y42" s="14">
        <v>5.9305653999999999</v>
      </c>
      <c r="Z42" s="14">
        <v>0.4129293</v>
      </c>
      <c r="AA42" s="14">
        <v>-0.27901330000000002</v>
      </c>
      <c r="AB42" s="14">
        <v>-13.236886999999999</v>
      </c>
      <c r="AC42" s="14"/>
      <c r="AD42" s="14"/>
      <c r="AE42" s="14"/>
      <c r="AF42" s="14"/>
      <c r="AG42" s="14"/>
      <c r="AH42" s="14"/>
      <c r="AI42" s="14"/>
      <c r="AJ42" s="14"/>
      <c r="AK42" s="14"/>
      <c r="AL42" s="2"/>
      <c r="AM42">
        <v>38</v>
      </c>
      <c r="AN42">
        <f t="shared" si="3"/>
        <v>0.22528543070743706</v>
      </c>
      <c r="AO42">
        <f t="shared" si="12"/>
        <v>0.4129293</v>
      </c>
      <c r="AP42">
        <f t="shared" si="13"/>
        <v>-8.7704740000000031E-2</v>
      </c>
      <c r="AQ42">
        <f t="shared" si="14"/>
        <v>-7.3063215999999995</v>
      </c>
      <c r="AR42">
        <f t="shared" si="4"/>
        <v>175.40948000000006</v>
      </c>
      <c r="AS42">
        <f t="shared" si="5"/>
        <v>175.40948000000006</v>
      </c>
      <c r="AT42">
        <f t="shared" si="6"/>
        <v>39.51720025196758</v>
      </c>
      <c r="AU42">
        <f t="shared" si="7"/>
        <v>0</v>
      </c>
      <c r="AV42">
        <f t="shared" si="8"/>
        <v>0</v>
      </c>
      <c r="AW42">
        <f t="shared" si="9"/>
        <v>0</v>
      </c>
    </row>
    <row r="43" spans="2:49" x14ac:dyDescent="0.25">
      <c r="V43">
        <v>39</v>
      </c>
      <c r="W43" s="14">
        <v>0</v>
      </c>
      <c r="X43" s="14">
        <v>0.19130855999999999</v>
      </c>
      <c r="Y43" s="14">
        <v>6.121874</v>
      </c>
      <c r="Z43" s="14">
        <v>0.4129293</v>
      </c>
      <c r="AA43" s="14">
        <v>-0.27901330000000002</v>
      </c>
      <c r="AB43" s="14">
        <v>-13.515900999999999</v>
      </c>
      <c r="AC43" s="14"/>
      <c r="AD43" s="14"/>
      <c r="AE43" s="14"/>
      <c r="AF43" s="14"/>
      <c r="AG43" s="14"/>
      <c r="AH43" s="14"/>
      <c r="AI43" s="14"/>
      <c r="AJ43" s="14"/>
      <c r="AK43" s="14"/>
      <c r="AL43" s="2"/>
      <c r="AM43">
        <v>39</v>
      </c>
      <c r="AN43">
        <f t="shared" si="3"/>
        <v>0.21662060644945874</v>
      </c>
      <c r="AO43">
        <f t="shared" si="12"/>
        <v>0.4129293</v>
      </c>
      <c r="AP43">
        <f t="shared" si="13"/>
        <v>-8.7704740000000031E-2</v>
      </c>
      <c r="AQ43">
        <f t="shared" si="14"/>
        <v>-7.3940269999999995</v>
      </c>
      <c r="AR43">
        <f t="shared" si="4"/>
        <v>175.40948000000006</v>
      </c>
      <c r="AS43">
        <f t="shared" si="5"/>
        <v>175.40948000000006</v>
      </c>
      <c r="AT43">
        <f t="shared" si="6"/>
        <v>37.997307934584214</v>
      </c>
      <c r="AU43">
        <f t="shared" si="7"/>
        <v>0</v>
      </c>
      <c r="AV43">
        <f t="shared" si="8"/>
        <v>0</v>
      </c>
      <c r="AW43">
        <f t="shared" si="9"/>
        <v>0</v>
      </c>
    </row>
    <row r="44" spans="2:49" x14ac:dyDescent="0.25">
      <c r="V44">
        <v>40</v>
      </c>
      <c r="W44" s="14">
        <v>0</v>
      </c>
      <c r="X44" s="14">
        <v>0.19130855999999999</v>
      </c>
      <c r="Y44" s="14">
        <v>6.3131830000000004</v>
      </c>
      <c r="Z44" s="14">
        <v>0.4129293</v>
      </c>
      <c r="AA44" s="14">
        <v>-0.27901330000000002</v>
      </c>
      <c r="AB44" s="14">
        <v>-13.794914</v>
      </c>
      <c r="AC44" s="14"/>
      <c r="AD44" s="14"/>
      <c r="AE44" s="14"/>
      <c r="AF44" s="14"/>
      <c r="AG44" s="14"/>
      <c r="AH44" s="14"/>
      <c r="AI44" s="14"/>
      <c r="AJ44" s="14"/>
      <c r="AK44" s="14"/>
      <c r="AL44" s="2"/>
      <c r="AM44">
        <v>40</v>
      </c>
      <c r="AN44">
        <f t="shared" si="3"/>
        <v>0.20828904466294101</v>
      </c>
      <c r="AO44">
        <f t="shared" si="12"/>
        <v>0.4129293</v>
      </c>
      <c r="AP44">
        <f t="shared" si="13"/>
        <v>-8.7704740000000031E-2</v>
      </c>
      <c r="AQ44">
        <f t="shared" si="14"/>
        <v>-7.4817309999999999</v>
      </c>
      <c r="AR44">
        <f t="shared" si="4"/>
        <v>175.40948000000006</v>
      </c>
      <c r="AS44">
        <f t="shared" si="5"/>
        <v>175.40948000000006</v>
      </c>
      <c r="AT44">
        <f t="shared" si="6"/>
        <v>36.535873014023274</v>
      </c>
      <c r="AU44">
        <f t="shared" si="7"/>
        <v>0</v>
      </c>
      <c r="AV44">
        <f t="shared" si="8"/>
        <v>0</v>
      </c>
      <c r="AW44">
        <f t="shared" si="9"/>
        <v>0</v>
      </c>
    </row>
    <row r="45" spans="2:49" x14ac:dyDescent="0.25">
      <c r="V45">
        <v>41</v>
      </c>
      <c r="W45" s="14">
        <v>0</v>
      </c>
      <c r="X45" s="14">
        <v>0.19130855999999999</v>
      </c>
      <c r="Y45" s="14">
        <v>6.5044912999999998</v>
      </c>
      <c r="Z45" s="14">
        <v>0.4129293</v>
      </c>
      <c r="AA45" s="14">
        <v>-0.27901330000000002</v>
      </c>
      <c r="AB45" s="14">
        <v>-14.073926999999999</v>
      </c>
      <c r="AC45" s="14"/>
      <c r="AD45" s="14"/>
      <c r="AE45" s="14"/>
      <c r="AF45" s="14"/>
      <c r="AG45" s="14"/>
      <c r="AH45" s="14"/>
      <c r="AI45" s="14"/>
      <c r="AJ45" s="14"/>
      <c r="AK45" s="14"/>
      <c r="AL45" s="2"/>
      <c r="AM45">
        <v>41</v>
      </c>
      <c r="AN45">
        <f t="shared" si="3"/>
        <v>0.20027792756052021</v>
      </c>
      <c r="AO45">
        <f t="shared" si="12"/>
        <v>0.4129293</v>
      </c>
      <c r="AP45">
        <f t="shared" si="13"/>
        <v>-8.7704740000000031E-2</v>
      </c>
      <c r="AQ45">
        <f t="shared" si="14"/>
        <v>-7.5694356999999997</v>
      </c>
      <c r="AR45">
        <f t="shared" si="4"/>
        <v>175.40948000000006</v>
      </c>
      <c r="AS45">
        <f t="shared" si="5"/>
        <v>175.40948000000006</v>
      </c>
      <c r="AT45">
        <f t="shared" si="6"/>
        <v>35.130647128868532</v>
      </c>
      <c r="AU45">
        <f t="shared" si="7"/>
        <v>0</v>
      </c>
      <c r="AV45">
        <f t="shared" si="8"/>
        <v>0</v>
      </c>
      <c r="AW45">
        <f t="shared" si="9"/>
        <v>0</v>
      </c>
    </row>
    <row r="46" spans="2:49" x14ac:dyDescent="0.25">
      <c r="V46">
        <v>42</v>
      </c>
      <c r="W46" s="14">
        <v>0</v>
      </c>
      <c r="X46" s="14">
        <v>0.19130855999999999</v>
      </c>
      <c r="Y46" s="14">
        <v>6.6958000000000002</v>
      </c>
      <c r="Z46" s="14">
        <v>0.4129293</v>
      </c>
      <c r="AA46" s="14">
        <v>-0.27901330000000002</v>
      </c>
      <c r="AB46" s="14">
        <v>-14.352941</v>
      </c>
      <c r="AC46" s="14"/>
      <c r="AD46" s="14"/>
      <c r="AE46" s="14"/>
      <c r="AF46" s="14"/>
      <c r="AG46" s="14"/>
      <c r="AH46" s="14"/>
      <c r="AI46" s="14"/>
      <c r="AJ46" s="14"/>
      <c r="AK46" s="14"/>
      <c r="AL46" s="2"/>
      <c r="AM46">
        <v>42</v>
      </c>
      <c r="AN46">
        <f t="shared" si="3"/>
        <v>0.19257493034665407</v>
      </c>
      <c r="AO46">
        <f t="shared" si="12"/>
        <v>0.4129293</v>
      </c>
      <c r="AP46">
        <f t="shared" si="13"/>
        <v>-8.7704740000000031E-2</v>
      </c>
      <c r="AQ46">
        <f t="shared" si="14"/>
        <v>-7.6571409999999993</v>
      </c>
      <c r="AR46">
        <f t="shared" si="4"/>
        <v>175.40948000000006</v>
      </c>
      <c r="AS46">
        <f t="shared" si="5"/>
        <v>175.40948000000006</v>
      </c>
      <c r="AT46">
        <f t="shared" si="6"/>
        <v>33.779468393142821</v>
      </c>
      <c r="AU46">
        <f t="shared" si="7"/>
        <v>0</v>
      </c>
      <c r="AV46">
        <f t="shared" si="8"/>
        <v>0</v>
      </c>
      <c r="AW46">
        <f t="shared" si="9"/>
        <v>0</v>
      </c>
    </row>
    <row r="47" spans="2:49" x14ac:dyDescent="0.25">
      <c r="V47">
        <v>43</v>
      </c>
      <c r="W47" s="14">
        <v>0</v>
      </c>
      <c r="X47" s="14">
        <v>0.19130855999999999</v>
      </c>
      <c r="Y47" s="14">
        <v>6.8871083000000004</v>
      </c>
      <c r="Z47" s="14">
        <v>0.4129293</v>
      </c>
      <c r="AA47" s="14">
        <v>-0.27901330000000002</v>
      </c>
      <c r="AB47" s="14">
        <v>-14.631954</v>
      </c>
      <c r="AC47" s="14"/>
      <c r="AD47" s="14"/>
      <c r="AE47" s="14"/>
      <c r="AF47" s="14"/>
      <c r="AG47" s="14"/>
      <c r="AH47" s="14"/>
      <c r="AI47" s="14"/>
      <c r="AJ47" s="14"/>
      <c r="AK47" s="14"/>
      <c r="AL47" s="2"/>
      <c r="AM47">
        <v>43</v>
      </c>
      <c r="AN47">
        <f t="shared" si="3"/>
        <v>0.18516820225639813</v>
      </c>
      <c r="AO47">
        <f t="shared" si="12"/>
        <v>0.4129293</v>
      </c>
      <c r="AP47">
        <f t="shared" si="13"/>
        <v>-8.7704740000000031E-2</v>
      </c>
      <c r="AQ47">
        <f t="shared" si="14"/>
        <v>-7.7448456999999999</v>
      </c>
      <c r="AR47">
        <f t="shared" si="4"/>
        <v>175.40948000000006</v>
      </c>
      <c r="AS47">
        <f t="shared" si="5"/>
        <v>175.40948000000006</v>
      </c>
      <c r="AT47">
        <f t="shared" si="6"/>
        <v>32.480258070329633</v>
      </c>
      <c r="AU47">
        <f t="shared" si="7"/>
        <v>0</v>
      </c>
      <c r="AV47">
        <f t="shared" si="8"/>
        <v>0</v>
      </c>
      <c r="AW47">
        <f t="shared" si="9"/>
        <v>0</v>
      </c>
    </row>
    <row r="48" spans="2:49" x14ac:dyDescent="0.25">
      <c r="V48">
        <v>44</v>
      </c>
      <c r="W48" s="14">
        <v>0</v>
      </c>
      <c r="X48" s="14">
        <v>0.19130855999999999</v>
      </c>
      <c r="Y48" s="14">
        <v>7.078417</v>
      </c>
      <c r="Z48" s="14">
        <v>0.4129293</v>
      </c>
      <c r="AA48" s="14">
        <v>-0.27901330000000002</v>
      </c>
      <c r="AB48" s="14">
        <v>-14.910966999999999</v>
      </c>
      <c r="AC48" s="14"/>
      <c r="AD48" s="14"/>
      <c r="AE48" s="14"/>
      <c r="AF48" s="14"/>
      <c r="AG48" s="14"/>
      <c r="AH48" s="14"/>
      <c r="AI48" s="14"/>
      <c r="AJ48" s="14"/>
      <c r="AK48" s="14"/>
      <c r="AL48" s="2"/>
      <c r="AM48">
        <v>44</v>
      </c>
      <c r="AN48">
        <f t="shared" si="3"/>
        <v>0.17804634832345972</v>
      </c>
      <c r="AO48">
        <f t="shared" si="12"/>
        <v>0.4129293</v>
      </c>
      <c r="AP48">
        <f t="shared" si="13"/>
        <v>-8.7704740000000031E-2</v>
      </c>
      <c r="AQ48">
        <f t="shared" si="14"/>
        <v>-7.8325499999999995</v>
      </c>
      <c r="AR48">
        <f t="shared" si="4"/>
        <v>175.40948000000006</v>
      </c>
      <c r="AS48">
        <f t="shared" si="5"/>
        <v>175.40948000000006</v>
      </c>
      <c r="AT48">
        <f t="shared" si="6"/>
        <v>31.231017375316952</v>
      </c>
      <c r="AU48">
        <f t="shared" si="7"/>
        <v>0</v>
      </c>
      <c r="AV48">
        <f t="shared" si="8"/>
        <v>0</v>
      </c>
      <c r="AW48">
        <f t="shared" si="9"/>
        <v>0</v>
      </c>
    </row>
    <row r="49" spans="22:49" x14ac:dyDescent="0.25">
      <c r="V49">
        <v>45</v>
      </c>
      <c r="W49" s="14">
        <v>0</v>
      </c>
      <c r="X49" s="14">
        <v>0.19130855999999999</v>
      </c>
      <c r="Y49" s="14">
        <v>7.2697253000000002</v>
      </c>
      <c r="Z49" s="14">
        <v>0.4129293</v>
      </c>
      <c r="AA49" s="14">
        <v>-0.27901330000000002</v>
      </c>
      <c r="AB49" s="14">
        <v>-15.189980500000001</v>
      </c>
      <c r="AC49" s="14"/>
      <c r="AD49" s="14"/>
      <c r="AE49" s="14"/>
      <c r="AF49" s="14"/>
      <c r="AG49" s="14"/>
      <c r="AH49" s="14"/>
      <c r="AI49" s="14"/>
      <c r="AJ49" s="14"/>
      <c r="AK49" s="14"/>
      <c r="AL49" s="2"/>
      <c r="AM49">
        <v>45</v>
      </c>
      <c r="AN49">
        <f t="shared" si="3"/>
        <v>0.17119841184948048</v>
      </c>
      <c r="AO49">
        <f t="shared" si="12"/>
        <v>0.4129293</v>
      </c>
      <c r="AP49">
        <f t="shared" si="13"/>
        <v>-8.7704740000000031E-2</v>
      </c>
      <c r="AQ49">
        <f t="shared" si="14"/>
        <v>-7.9202552000000006</v>
      </c>
      <c r="AR49">
        <f t="shared" si="4"/>
        <v>175.40948000000006</v>
      </c>
      <c r="AS49">
        <f t="shared" si="5"/>
        <v>175.40948000000006</v>
      </c>
      <c r="AT49">
        <f t="shared" si="6"/>
        <v>30.029824399343219</v>
      </c>
      <c r="AU49">
        <f t="shared" si="7"/>
        <v>0</v>
      </c>
      <c r="AV49">
        <f t="shared" si="8"/>
        <v>0</v>
      </c>
      <c r="AW49">
        <f t="shared" si="9"/>
        <v>0</v>
      </c>
    </row>
    <row r="50" spans="22:49" x14ac:dyDescent="0.25">
      <c r="V50">
        <v>46</v>
      </c>
      <c r="W50" s="14">
        <v>0</v>
      </c>
      <c r="X50" s="14">
        <v>0.19130855999999999</v>
      </c>
      <c r="Y50" s="14">
        <v>7.4610339999999997</v>
      </c>
      <c r="Z50" s="14">
        <v>0.4129293</v>
      </c>
      <c r="AA50" s="14">
        <v>-0.27901330000000002</v>
      </c>
      <c r="AB50" s="14">
        <v>-15.468994</v>
      </c>
      <c r="AC50" s="14"/>
      <c r="AD50" s="14"/>
      <c r="AE50" s="14"/>
      <c r="AF50" s="14"/>
      <c r="AG50" s="14"/>
      <c r="AH50" s="14"/>
      <c r="AI50" s="14"/>
      <c r="AJ50" s="14"/>
      <c r="AK50" s="14"/>
      <c r="AL50" s="2"/>
      <c r="AM50">
        <v>46</v>
      </c>
      <c r="AN50">
        <f t="shared" si="3"/>
        <v>0.1646138575475774</v>
      </c>
      <c r="AO50">
        <f t="shared" si="12"/>
        <v>0.4129293</v>
      </c>
      <c r="AP50">
        <f t="shared" si="13"/>
        <v>-8.7704740000000031E-2</v>
      </c>
      <c r="AQ50">
        <f t="shared" si="14"/>
        <v>-8.0079600000000006</v>
      </c>
      <c r="AR50">
        <f t="shared" si="4"/>
        <v>175.40948000000006</v>
      </c>
      <c r="AS50">
        <f t="shared" si="5"/>
        <v>175.40948000000006</v>
      </c>
      <c r="AT50">
        <f t="shared" si="6"/>
        <v>28.874831153214636</v>
      </c>
      <c r="AU50">
        <f t="shared" si="7"/>
        <v>0</v>
      </c>
      <c r="AV50">
        <f t="shared" si="8"/>
        <v>0</v>
      </c>
      <c r="AW50">
        <f t="shared" si="9"/>
        <v>0</v>
      </c>
    </row>
    <row r="51" spans="22:49" x14ac:dyDescent="0.25">
      <c r="V51">
        <v>47</v>
      </c>
      <c r="W51" s="14">
        <v>0</v>
      </c>
      <c r="X51" s="14">
        <v>0.19130855999999999</v>
      </c>
      <c r="Y51" s="14">
        <v>7.6523430000000001</v>
      </c>
      <c r="Z51" s="14">
        <v>0.4129293</v>
      </c>
      <c r="AA51" s="14">
        <v>-0.27901330000000002</v>
      </c>
      <c r="AB51" s="14">
        <v>-15.748006999999999</v>
      </c>
      <c r="AC51" s="14"/>
      <c r="AD51" s="14"/>
      <c r="AE51" s="14"/>
      <c r="AF51" s="14"/>
      <c r="AG51" s="14"/>
      <c r="AH51" s="14"/>
      <c r="AI51" s="14"/>
      <c r="AJ51" s="14"/>
      <c r="AK51" s="14"/>
      <c r="AL51" s="2"/>
      <c r="AM51">
        <v>47</v>
      </c>
      <c r="AN51">
        <f t="shared" si="3"/>
        <v>0.15828255533420904</v>
      </c>
      <c r="AO51">
        <f t="shared" si="12"/>
        <v>0.4129293</v>
      </c>
      <c r="AP51">
        <f t="shared" si="13"/>
        <v>-8.7704740000000031E-2</v>
      </c>
      <c r="AQ51">
        <f t="shared" si="14"/>
        <v>-8.0956639999999993</v>
      </c>
      <c r="AR51">
        <f t="shared" si="4"/>
        <v>175.40948000000006</v>
      </c>
      <c r="AS51">
        <f t="shared" si="5"/>
        <v>175.40948000000006</v>
      </c>
      <c r="AT51">
        <f t="shared" si="6"/>
        <v>27.764260724244842</v>
      </c>
      <c r="AU51">
        <f t="shared" si="7"/>
        <v>0</v>
      </c>
      <c r="AV51">
        <f t="shared" si="8"/>
        <v>0</v>
      </c>
      <c r="AW51">
        <f t="shared" si="9"/>
        <v>0</v>
      </c>
    </row>
    <row r="52" spans="22:49" x14ac:dyDescent="0.25">
      <c r="V52">
        <v>48</v>
      </c>
      <c r="W52" s="14">
        <v>0</v>
      </c>
      <c r="X52" s="14">
        <v>0.19130855999999999</v>
      </c>
      <c r="Y52" s="14">
        <v>7.8436513000000003</v>
      </c>
      <c r="Z52" s="14">
        <v>0.4129293</v>
      </c>
      <c r="AA52" s="14">
        <v>-0.27901330000000002</v>
      </c>
      <c r="AB52" s="14">
        <v>-16.02702</v>
      </c>
      <c r="AC52" s="14"/>
      <c r="AD52" s="14"/>
      <c r="AE52" s="14"/>
      <c r="AF52" s="14"/>
      <c r="AG52" s="14"/>
      <c r="AH52" s="14"/>
      <c r="AI52" s="14"/>
      <c r="AJ52" s="14"/>
      <c r="AK52" s="14"/>
      <c r="AL52" s="2"/>
      <c r="AM52">
        <v>48</v>
      </c>
      <c r="AN52">
        <f t="shared" si="3"/>
        <v>0.15219476474443175</v>
      </c>
      <c r="AO52">
        <f t="shared" si="12"/>
        <v>0.4129293</v>
      </c>
      <c r="AP52">
        <f t="shared" si="13"/>
        <v>-8.7704740000000031E-2</v>
      </c>
      <c r="AQ52">
        <f t="shared" si="14"/>
        <v>-8.1833686999999991</v>
      </c>
      <c r="AR52">
        <f t="shared" si="4"/>
        <v>175.40948000000006</v>
      </c>
      <c r="AS52">
        <f t="shared" si="5"/>
        <v>175.40948000000006</v>
      </c>
      <c r="AT52">
        <f t="shared" si="6"/>
        <v>26.696404542543114</v>
      </c>
      <c r="AU52">
        <f t="shared" si="7"/>
        <v>0</v>
      </c>
      <c r="AV52">
        <f t="shared" si="8"/>
        <v>0</v>
      </c>
      <c r="AW52">
        <f t="shared" si="9"/>
        <v>0</v>
      </c>
    </row>
    <row r="53" spans="22:49" x14ac:dyDescent="0.25">
      <c r="V53">
        <v>49</v>
      </c>
      <c r="W53" s="14">
        <v>0</v>
      </c>
      <c r="X53" s="14">
        <v>0.19130855999999999</v>
      </c>
      <c r="Y53" s="14">
        <v>8.0349599999999999</v>
      </c>
      <c r="Z53" s="14">
        <v>0.4129293</v>
      </c>
      <c r="AA53" s="14">
        <v>-0.27901330000000002</v>
      </c>
      <c r="AB53" s="14">
        <v>-16.306034</v>
      </c>
      <c r="AC53" s="14"/>
      <c r="AD53" s="14"/>
      <c r="AE53" s="14"/>
      <c r="AF53" s="14"/>
      <c r="AG53" s="14"/>
      <c r="AH53" s="14"/>
      <c r="AI53" s="14"/>
      <c r="AJ53" s="14"/>
      <c r="AK53" s="14"/>
      <c r="AL53" s="2"/>
      <c r="AM53">
        <v>49</v>
      </c>
      <c r="AN53">
        <f t="shared" si="3"/>
        <v>0.14634111994656898</v>
      </c>
      <c r="AO53">
        <f t="shared" si="12"/>
        <v>0.4129293</v>
      </c>
      <c r="AP53">
        <f t="shared" si="13"/>
        <v>-8.7704740000000031E-2</v>
      </c>
      <c r="AQ53">
        <f t="shared" si="14"/>
        <v>-8.2710740000000005</v>
      </c>
      <c r="AR53">
        <f t="shared" si="4"/>
        <v>175.40948000000006</v>
      </c>
      <c r="AS53">
        <f t="shared" si="5"/>
        <v>175.40948000000006</v>
      </c>
      <c r="AT53">
        <f t="shared" si="6"/>
        <v>25.6696197524453</v>
      </c>
      <c r="AU53">
        <f t="shared" si="7"/>
        <v>0</v>
      </c>
      <c r="AV53">
        <f t="shared" si="8"/>
        <v>0</v>
      </c>
      <c r="AW53">
        <f t="shared" si="9"/>
        <v>0</v>
      </c>
    </row>
    <row r="54" spans="22:49" x14ac:dyDescent="0.25">
      <c r="V54">
        <v>50</v>
      </c>
      <c r="W54" s="14">
        <v>0</v>
      </c>
      <c r="X54" s="14">
        <v>0.19130855999999999</v>
      </c>
      <c r="Y54" s="14">
        <v>8.2262679999999992</v>
      </c>
      <c r="Z54" s="14">
        <v>0.4129293</v>
      </c>
      <c r="AA54" s="14">
        <v>-0.27901330000000002</v>
      </c>
      <c r="AB54" s="14">
        <v>-16.585046999999999</v>
      </c>
      <c r="AC54" s="14"/>
      <c r="AD54" s="14"/>
      <c r="AE54" s="14"/>
      <c r="AF54" s="14"/>
      <c r="AG54" s="14"/>
      <c r="AH54" s="14"/>
      <c r="AI54" s="14"/>
      <c r="AJ54" s="14"/>
      <c r="AK54" s="14"/>
      <c r="AL54" s="2"/>
      <c r="AM54">
        <v>50</v>
      </c>
      <c r="AN54">
        <f t="shared" si="3"/>
        <v>0.14071261533323939</v>
      </c>
      <c r="AO54">
        <f t="shared" si="12"/>
        <v>0.4129293</v>
      </c>
      <c r="AP54">
        <f t="shared" si="13"/>
        <v>-8.7704740000000031E-2</v>
      </c>
      <c r="AQ54">
        <f t="shared" si="14"/>
        <v>-8.3587790000000002</v>
      </c>
      <c r="AR54">
        <f t="shared" si="4"/>
        <v>175.40948000000006</v>
      </c>
      <c r="AS54">
        <f t="shared" si="5"/>
        <v>175.40948000000006</v>
      </c>
      <c r="AT54">
        <f t="shared" si="6"/>
        <v>24.682326685043556</v>
      </c>
      <c r="AU54">
        <f t="shared" si="7"/>
        <v>0</v>
      </c>
      <c r="AV54">
        <f t="shared" si="8"/>
        <v>0</v>
      </c>
      <c r="AW54">
        <f t="shared" si="9"/>
        <v>0</v>
      </c>
    </row>
    <row r="55" spans="22:49" x14ac:dyDescent="0.25">
      <c r="V55">
        <v>51</v>
      </c>
      <c r="W55" s="14">
        <v>0</v>
      </c>
      <c r="X55" s="14">
        <v>0.19130855999999999</v>
      </c>
      <c r="Y55" s="14">
        <v>8.4175769999999996</v>
      </c>
      <c r="Z55" s="14">
        <v>0.4129293</v>
      </c>
      <c r="AA55" s="14">
        <v>-0.27901330000000002</v>
      </c>
      <c r="AB55" s="14">
        <v>-16.864059999999998</v>
      </c>
      <c r="AC55" s="14"/>
      <c r="AD55" s="14"/>
      <c r="AE55" s="14"/>
      <c r="AF55" s="14"/>
      <c r="AG55" s="14"/>
      <c r="AH55" s="14"/>
      <c r="AI55" s="14"/>
      <c r="AJ55" s="14"/>
      <c r="AK55" s="14"/>
      <c r="AL55" s="2"/>
      <c r="AM55">
        <v>51</v>
      </c>
      <c r="AN55">
        <f t="shared" si="3"/>
        <v>0.13530059166657632</v>
      </c>
      <c r="AO55">
        <f t="shared" si="12"/>
        <v>0.4129293</v>
      </c>
      <c r="AP55">
        <f t="shared" si="13"/>
        <v>-8.7704740000000031E-2</v>
      </c>
      <c r="AQ55">
        <f t="shared" si="14"/>
        <v>-8.4464829999999989</v>
      </c>
      <c r="AR55">
        <f t="shared" si="4"/>
        <v>175.40948000000006</v>
      </c>
      <c r="AS55">
        <f t="shared" si="5"/>
        <v>175.40948000000006</v>
      </c>
      <c r="AT55">
        <f t="shared" si="6"/>
        <v>23.733006427926494</v>
      </c>
      <c r="AU55">
        <f t="shared" si="7"/>
        <v>0</v>
      </c>
      <c r="AV55">
        <f t="shared" si="8"/>
        <v>0</v>
      </c>
      <c r="AW55">
        <f t="shared" si="9"/>
        <v>0</v>
      </c>
    </row>
    <row r="56" spans="22:49" x14ac:dyDescent="0.25">
      <c r="V56">
        <v>52</v>
      </c>
      <c r="W56" s="14">
        <v>0</v>
      </c>
      <c r="X56" s="14">
        <v>0.19130855999999999</v>
      </c>
      <c r="Y56" s="14">
        <v>8.608886</v>
      </c>
      <c r="Z56" s="14">
        <v>0.4129293</v>
      </c>
      <c r="AA56" s="14">
        <v>-0.27901330000000002</v>
      </c>
      <c r="AB56" s="14">
        <v>-17.143073999999999</v>
      </c>
      <c r="AC56" s="14"/>
      <c r="AD56" s="14"/>
      <c r="AE56" s="14"/>
      <c r="AF56" s="14"/>
      <c r="AG56" s="14"/>
      <c r="AH56" s="14"/>
      <c r="AI56" s="14"/>
      <c r="AJ56" s="14"/>
      <c r="AK56" s="14"/>
      <c r="AL56" s="2"/>
      <c r="AM56">
        <v>52</v>
      </c>
      <c r="AN56">
        <f t="shared" si="3"/>
        <v>0.13009672275632339</v>
      </c>
      <c r="AO56">
        <f t="shared" si="12"/>
        <v>0.4129293</v>
      </c>
      <c r="AP56">
        <f t="shared" si="13"/>
        <v>-8.7704740000000031E-2</v>
      </c>
      <c r="AQ56">
        <f t="shared" si="14"/>
        <v>-8.5341879999999986</v>
      </c>
      <c r="AR56">
        <f t="shared" si="4"/>
        <v>175.40948000000006</v>
      </c>
      <c r="AS56">
        <f t="shared" si="5"/>
        <v>175.40948000000006</v>
      </c>
      <c r="AT56">
        <f t="shared" si="6"/>
        <v>22.820198488390862</v>
      </c>
      <c r="AU56">
        <f t="shared" si="7"/>
        <v>0</v>
      </c>
      <c r="AV56">
        <f t="shared" si="8"/>
        <v>0</v>
      </c>
      <c r="AW56">
        <f t="shared" si="9"/>
        <v>0</v>
      </c>
    </row>
    <row r="57" spans="22:49" x14ac:dyDescent="0.25">
      <c r="V57">
        <v>53</v>
      </c>
      <c r="W57" s="14">
        <v>0</v>
      </c>
      <c r="X57" s="14">
        <v>0.19130855999999999</v>
      </c>
      <c r="Y57" s="14">
        <v>8.8001939999999994</v>
      </c>
      <c r="Z57" s="14">
        <v>0.4129293</v>
      </c>
      <c r="AA57" s="14">
        <v>-0.27901330000000002</v>
      </c>
      <c r="AB57" s="14">
        <v>-17.422087000000001</v>
      </c>
      <c r="AC57" s="14"/>
      <c r="AD57" s="14"/>
      <c r="AE57" s="14"/>
      <c r="AF57" s="14"/>
      <c r="AG57" s="14"/>
      <c r="AH57" s="14"/>
      <c r="AI57" s="14"/>
      <c r="AJ57" s="14"/>
      <c r="AK57" s="14"/>
      <c r="AL57" s="2"/>
      <c r="AM57">
        <v>53</v>
      </c>
      <c r="AN57">
        <f t="shared" si="3"/>
        <v>0.12509300265031092</v>
      </c>
      <c r="AO57">
        <f t="shared" si="12"/>
        <v>0.4129293</v>
      </c>
      <c r="AP57">
        <f t="shared" si="13"/>
        <v>-8.7704740000000031E-2</v>
      </c>
      <c r="AQ57">
        <f t="shared" si="14"/>
        <v>-8.6218930000000018</v>
      </c>
      <c r="AR57">
        <f t="shared" si="4"/>
        <v>175.40948000000006</v>
      </c>
      <c r="AS57">
        <f t="shared" si="5"/>
        <v>175.40948000000006</v>
      </c>
      <c r="AT57">
        <f t="shared" si="6"/>
        <v>21.94249854652967</v>
      </c>
      <c r="AU57">
        <f t="shared" si="7"/>
        <v>0</v>
      </c>
      <c r="AV57">
        <f t="shared" si="8"/>
        <v>0</v>
      </c>
      <c r="AW57">
        <f t="shared" si="9"/>
        <v>0</v>
      </c>
    </row>
    <row r="58" spans="22:49" x14ac:dyDescent="0.25">
      <c r="V58">
        <v>54</v>
      </c>
      <c r="W58" s="14">
        <v>0</v>
      </c>
      <c r="X58" s="14">
        <v>0.19130855999999999</v>
      </c>
      <c r="Y58" s="14">
        <v>8.9915029999999998</v>
      </c>
      <c r="Z58" s="14">
        <v>0.4129293</v>
      </c>
      <c r="AA58" s="14">
        <v>-0.27901330000000002</v>
      </c>
      <c r="AB58" s="14">
        <v>-17.7011</v>
      </c>
      <c r="AC58" s="14"/>
      <c r="AD58" s="14"/>
      <c r="AE58" s="14"/>
      <c r="AF58" s="14"/>
      <c r="AG58" s="14"/>
      <c r="AH58" s="14"/>
      <c r="AI58" s="14"/>
      <c r="AJ58" s="14"/>
      <c r="AK58" s="14"/>
      <c r="AL58" s="2"/>
      <c r="AM58">
        <v>54</v>
      </c>
      <c r="AN58">
        <f t="shared" si="3"/>
        <v>0.12028173331760666</v>
      </c>
      <c r="AO58">
        <f t="shared" si="12"/>
        <v>0.4129293</v>
      </c>
      <c r="AP58">
        <f t="shared" si="13"/>
        <v>-8.7704740000000031E-2</v>
      </c>
      <c r="AQ58">
        <f t="shared" si="14"/>
        <v>-8.7095970000000005</v>
      </c>
      <c r="AR58">
        <f t="shared" si="4"/>
        <v>175.40948000000006</v>
      </c>
      <c r="AS58">
        <f t="shared" si="5"/>
        <v>175.40948000000006</v>
      </c>
      <c r="AT58">
        <f t="shared" si="6"/>
        <v>21.098556294740067</v>
      </c>
      <c r="AU58">
        <f t="shared" si="7"/>
        <v>0</v>
      </c>
      <c r="AV58">
        <f t="shared" si="8"/>
        <v>0</v>
      </c>
      <c r="AW58">
        <f t="shared" si="9"/>
        <v>0</v>
      </c>
    </row>
    <row r="59" spans="22:49" x14ac:dyDescent="0.25">
      <c r="V59">
        <v>55</v>
      </c>
      <c r="W59" s="14">
        <v>0</v>
      </c>
      <c r="X59" s="14">
        <v>0.19130855999999999</v>
      </c>
      <c r="Y59" s="14">
        <v>9.1828109999999992</v>
      </c>
      <c r="Z59" s="14">
        <v>0.4129293</v>
      </c>
      <c r="AA59" s="14">
        <v>-0.27901330000000002</v>
      </c>
      <c r="AB59" s="14">
        <v>-17.980114</v>
      </c>
      <c r="AC59" s="14"/>
      <c r="AD59" s="14"/>
      <c r="AE59" s="14"/>
      <c r="AF59" s="14"/>
      <c r="AG59" s="14"/>
      <c r="AH59" s="14"/>
      <c r="AI59" s="14"/>
      <c r="AJ59" s="14"/>
      <c r="AK59" s="14"/>
      <c r="AL59" s="2"/>
      <c r="AM59">
        <v>55</v>
      </c>
      <c r="AN59">
        <f t="shared" si="3"/>
        <v>0.11565551280539103</v>
      </c>
      <c r="AO59">
        <f t="shared" si="12"/>
        <v>0.4129293</v>
      </c>
      <c r="AP59">
        <f t="shared" si="13"/>
        <v>-8.7704740000000031E-2</v>
      </c>
      <c r="AQ59">
        <f t="shared" si="14"/>
        <v>-8.7973030000000012</v>
      </c>
      <c r="AR59">
        <f t="shared" si="4"/>
        <v>175.40948000000006</v>
      </c>
      <c r="AS59">
        <f t="shared" si="5"/>
        <v>175.40948000000006</v>
      </c>
      <c r="AT59">
        <f t="shared" si="6"/>
        <v>20.287073360326989</v>
      </c>
      <c r="AU59">
        <f t="shared" si="7"/>
        <v>0</v>
      </c>
      <c r="AV59">
        <f t="shared" si="8"/>
        <v>0</v>
      </c>
      <c r="AW59">
        <f t="shared" si="9"/>
        <v>0</v>
      </c>
    </row>
    <row r="60" spans="22:49" x14ac:dyDescent="0.25">
      <c r="V60">
        <v>56</v>
      </c>
      <c r="W60" s="14">
        <v>0</v>
      </c>
      <c r="X60" s="14">
        <v>0.19130855999999999</v>
      </c>
      <c r="Y60" s="14">
        <v>9.3741199999999996</v>
      </c>
      <c r="Z60" s="14">
        <v>0.4129293</v>
      </c>
      <c r="AA60" s="14">
        <v>-0.27901330000000002</v>
      </c>
      <c r="AB60" s="14">
        <v>-18.259126999999999</v>
      </c>
      <c r="AC60" s="14"/>
      <c r="AD60" s="14"/>
      <c r="AE60" s="14"/>
      <c r="AF60" s="14"/>
      <c r="AG60" s="14"/>
      <c r="AH60" s="14"/>
      <c r="AI60" s="14"/>
      <c r="AJ60" s="14"/>
      <c r="AK60" s="14"/>
      <c r="AL60" s="2"/>
      <c r="AM60">
        <v>56</v>
      </c>
      <c r="AN60">
        <f t="shared" si="3"/>
        <v>0.11120722385133754</v>
      </c>
      <c r="AO60">
        <f t="shared" si="12"/>
        <v>0.4129293</v>
      </c>
      <c r="AP60">
        <f t="shared" si="13"/>
        <v>-8.7704740000000031E-2</v>
      </c>
      <c r="AQ60">
        <f t="shared" si="14"/>
        <v>-8.8850069999999999</v>
      </c>
      <c r="AR60">
        <f t="shared" si="4"/>
        <v>175.40948000000006</v>
      </c>
      <c r="AS60">
        <f t="shared" si="5"/>
        <v>175.40948000000006</v>
      </c>
      <c r="AT60">
        <f t="shared" si="6"/>
        <v>19.506801308006722</v>
      </c>
      <c r="AU60">
        <f t="shared" si="7"/>
        <v>0</v>
      </c>
      <c r="AV60">
        <f t="shared" si="8"/>
        <v>0</v>
      </c>
      <c r="AW60">
        <f t="shared" si="9"/>
        <v>0</v>
      </c>
    </row>
    <row r="61" spans="22:49" x14ac:dyDescent="0.25">
      <c r="V61">
        <v>57</v>
      </c>
      <c r="W61" s="14">
        <v>0</v>
      </c>
      <c r="X61" s="14">
        <v>0.19130855999999999</v>
      </c>
      <c r="Y61" s="14">
        <v>9.5654280000000007</v>
      </c>
      <c r="Z61" s="14">
        <v>0.4129293</v>
      </c>
      <c r="AA61" s="14">
        <v>-0.27901330000000002</v>
      </c>
      <c r="AB61" s="14">
        <v>-18.538139999999999</v>
      </c>
      <c r="AC61" s="14"/>
      <c r="AD61" s="14"/>
      <c r="AE61" s="14"/>
      <c r="AF61" s="14"/>
      <c r="AG61" s="14"/>
      <c r="AH61" s="14"/>
      <c r="AI61" s="14"/>
      <c r="AJ61" s="14"/>
      <c r="AK61" s="14"/>
      <c r="AL61" s="2"/>
      <c r="AM61">
        <v>57</v>
      </c>
      <c r="AN61">
        <f t="shared" si="3"/>
        <v>0.10693002293397837</v>
      </c>
      <c r="AO61">
        <f t="shared" si="12"/>
        <v>0.4129293</v>
      </c>
      <c r="AP61">
        <f t="shared" si="13"/>
        <v>-8.7704740000000031E-2</v>
      </c>
      <c r="AQ61">
        <f t="shared" si="14"/>
        <v>-8.9727119999999978</v>
      </c>
      <c r="AR61">
        <f t="shared" si="4"/>
        <v>175.40948000000006</v>
      </c>
      <c r="AS61">
        <f t="shared" si="5"/>
        <v>175.40948000000006</v>
      </c>
      <c r="AT61">
        <f t="shared" si="6"/>
        <v>18.756539719237225</v>
      </c>
      <c r="AU61">
        <f t="shared" si="7"/>
        <v>0</v>
      </c>
      <c r="AV61">
        <f t="shared" si="8"/>
        <v>0</v>
      </c>
      <c r="AW61">
        <f t="shared" si="9"/>
        <v>0</v>
      </c>
    </row>
    <row r="62" spans="22:49" x14ac:dyDescent="0.25">
      <c r="V62">
        <v>58</v>
      </c>
      <c r="W62" s="14">
        <v>0</v>
      </c>
      <c r="X62" s="14">
        <v>0.19130855999999999</v>
      </c>
      <c r="Y62" s="14">
        <v>9.7567369999999993</v>
      </c>
      <c r="Z62" s="14">
        <v>0.4129293</v>
      </c>
      <c r="AA62" s="14">
        <v>-0.27901330000000002</v>
      </c>
      <c r="AB62" s="14">
        <v>-18.817153999999999</v>
      </c>
      <c r="AC62" s="14"/>
      <c r="AD62" s="14"/>
      <c r="AE62" s="14"/>
      <c r="AF62" s="14"/>
      <c r="AG62" s="14"/>
      <c r="AH62" s="14"/>
      <c r="AI62" s="14"/>
      <c r="AJ62" s="14"/>
      <c r="AK62" s="14"/>
      <c r="AL62" s="2"/>
      <c r="AM62">
        <v>58</v>
      </c>
      <c r="AN62">
        <f t="shared" si="3"/>
        <v>0.10281732974420998</v>
      </c>
      <c r="AO62">
        <f t="shared" si="12"/>
        <v>0.4129293</v>
      </c>
      <c r="AP62">
        <f t="shared" si="13"/>
        <v>-8.7704740000000031E-2</v>
      </c>
      <c r="AQ62">
        <f t="shared" si="14"/>
        <v>-9.0604169999999993</v>
      </c>
      <c r="AR62">
        <f t="shared" si="4"/>
        <v>175.40948000000006</v>
      </c>
      <c r="AS62">
        <f t="shared" si="5"/>
        <v>175.40948000000006</v>
      </c>
      <c r="AT62">
        <f t="shared" si="6"/>
        <v>18.035134345420413</v>
      </c>
      <c r="AU62">
        <f t="shared" si="7"/>
        <v>0</v>
      </c>
      <c r="AV62">
        <f t="shared" si="8"/>
        <v>0</v>
      </c>
      <c r="AW62">
        <f t="shared" si="9"/>
        <v>0</v>
      </c>
    </row>
    <row r="63" spans="22:49" x14ac:dyDescent="0.25">
      <c r="V63">
        <v>59</v>
      </c>
      <c r="W63" s="14">
        <v>0</v>
      </c>
      <c r="X63" s="14">
        <v>0.19130855999999999</v>
      </c>
      <c r="Y63" s="14">
        <v>9.9480459999999997</v>
      </c>
      <c r="Z63" s="14">
        <v>0.4129293</v>
      </c>
      <c r="AA63" s="14">
        <v>-0.27901330000000002</v>
      </c>
      <c r="AB63" s="14">
        <v>-19.096167000000001</v>
      </c>
      <c r="AC63" s="14"/>
      <c r="AD63" s="14"/>
      <c r="AE63" s="14"/>
      <c r="AF63" s="14"/>
      <c r="AG63" s="14"/>
      <c r="AH63" s="14"/>
      <c r="AI63" s="14"/>
      <c r="AJ63" s="14"/>
      <c r="AK63" s="14"/>
      <c r="AL63" s="2"/>
      <c r="AM63">
        <v>59</v>
      </c>
      <c r="AN63">
        <f t="shared" si="3"/>
        <v>9.8862817061740368E-2</v>
      </c>
      <c r="AO63">
        <f t="shared" si="12"/>
        <v>0.4129293</v>
      </c>
      <c r="AP63">
        <f t="shared" si="13"/>
        <v>-8.7704740000000031E-2</v>
      </c>
      <c r="AQ63">
        <f t="shared" si="14"/>
        <v>-9.1481210000000015</v>
      </c>
      <c r="AR63">
        <f t="shared" si="4"/>
        <v>175.40948000000006</v>
      </c>
      <c r="AS63">
        <f t="shared" si="5"/>
        <v>175.40948000000006</v>
      </c>
      <c r="AT63">
        <f t="shared" si="6"/>
        <v>17.341475332135012</v>
      </c>
      <c r="AU63">
        <f t="shared" si="7"/>
        <v>0</v>
      </c>
      <c r="AV63">
        <f t="shared" si="8"/>
        <v>0</v>
      </c>
      <c r="AW63">
        <f t="shared" si="9"/>
        <v>0</v>
      </c>
    </row>
    <row r="64" spans="22:49" x14ac:dyDescent="0.25">
      <c r="V64">
        <v>60</v>
      </c>
      <c r="W64" s="14">
        <v>0</v>
      </c>
      <c r="X64" s="14">
        <v>0.19130855999999999</v>
      </c>
      <c r="Y64" s="14">
        <v>10.139354000000001</v>
      </c>
      <c r="Z64" s="14">
        <v>0.4129293</v>
      </c>
      <c r="AA64" s="14">
        <v>-0.27901330000000002</v>
      </c>
      <c r="AB64" s="14">
        <v>-19.37518</v>
      </c>
      <c r="AC64" s="14"/>
      <c r="AD64" s="14"/>
      <c r="AE64" s="14"/>
      <c r="AF64" s="14"/>
      <c r="AG64" s="14"/>
      <c r="AH64" s="14"/>
      <c r="AI64" s="14"/>
      <c r="AJ64" s="14"/>
      <c r="AK64" s="14"/>
      <c r="AL64" s="2"/>
      <c r="AM64">
        <v>60</v>
      </c>
      <c r="AN64">
        <f t="shared" si="3"/>
        <v>9.506040102090417E-2</v>
      </c>
      <c r="AO64">
        <f t="shared" si="12"/>
        <v>0.4129293</v>
      </c>
      <c r="AP64">
        <f t="shared" si="13"/>
        <v>-8.7704740000000031E-2</v>
      </c>
      <c r="AQ64">
        <f t="shared" si="14"/>
        <v>-9.2358259999999994</v>
      </c>
      <c r="AR64">
        <f t="shared" si="4"/>
        <v>175.40948000000006</v>
      </c>
      <c r="AS64">
        <f t="shared" si="5"/>
        <v>175.40948000000006</v>
      </c>
      <c r="AT64">
        <f t="shared" si="6"/>
        <v>16.674495511668276</v>
      </c>
      <c r="AU64">
        <f t="shared" si="7"/>
        <v>0</v>
      </c>
      <c r="AV64">
        <f t="shared" si="8"/>
        <v>0</v>
      </c>
      <c r="AW64">
        <f t="shared" si="9"/>
        <v>0</v>
      </c>
    </row>
    <row r="65" spans="22:49" x14ac:dyDescent="0.25">
      <c r="V65">
        <v>61</v>
      </c>
      <c r="W65" s="14">
        <v>0</v>
      </c>
      <c r="X65" s="14">
        <v>0.19130855999999999</v>
      </c>
      <c r="Y65" s="14">
        <v>10.330662999999999</v>
      </c>
      <c r="Z65" s="14">
        <v>0.4129293</v>
      </c>
      <c r="AA65" s="14">
        <v>-0.27901330000000002</v>
      </c>
      <c r="AB65" s="14">
        <v>-19.654194</v>
      </c>
      <c r="AC65" s="14"/>
      <c r="AD65" s="14"/>
      <c r="AE65" s="14"/>
      <c r="AF65" s="14"/>
      <c r="AG65" s="14"/>
      <c r="AH65" s="14"/>
      <c r="AI65" s="14"/>
      <c r="AJ65" s="14"/>
      <c r="AK65" s="14"/>
      <c r="AL65" s="2"/>
      <c r="AM65">
        <v>61</v>
      </c>
      <c r="AN65">
        <f t="shared" si="3"/>
        <v>9.1404231750869397E-2</v>
      </c>
      <c r="AO65">
        <f t="shared" si="12"/>
        <v>0.4129293</v>
      </c>
      <c r="AP65">
        <f t="shared" si="13"/>
        <v>-8.7704740000000031E-2</v>
      </c>
      <c r="AQ65">
        <f t="shared" si="14"/>
        <v>-9.3235310000000009</v>
      </c>
      <c r="AR65">
        <f t="shared" si="4"/>
        <v>175.40948000000006</v>
      </c>
      <c r="AS65">
        <f t="shared" si="5"/>
        <v>175.40948000000006</v>
      </c>
      <c r="AT65">
        <f t="shared" si="6"/>
        <v>16.033168761219496</v>
      </c>
      <c r="AU65">
        <f t="shared" si="7"/>
        <v>0</v>
      </c>
      <c r="AV65">
        <f t="shared" si="8"/>
        <v>0</v>
      </c>
      <c r="AW65">
        <f t="shared" si="9"/>
        <v>0</v>
      </c>
    </row>
    <row r="66" spans="22:49" x14ac:dyDescent="0.25">
      <c r="V66">
        <v>62</v>
      </c>
      <c r="W66" s="14">
        <v>0</v>
      </c>
      <c r="X66" s="14">
        <v>0.19130855999999999</v>
      </c>
      <c r="Y66" s="14">
        <v>10.521971000000001</v>
      </c>
      <c r="Z66" s="14">
        <v>0.4129293</v>
      </c>
      <c r="AA66" s="14">
        <v>-0.27901330000000002</v>
      </c>
      <c r="AB66" s="14">
        <v>-19.933206999999999</v>
      </c>
      <c r="AC66" s="14"/>
      <c r="AD66" s="14"/>
      <c r="AE66" s="14"/>
      <c r="AF66" s="14"/>
      <c r="AG66" s="14"/>
      <c r="AH66" s="14"/>
      <c r="AI66" s="14"/>
      <c r="AJ66" s="14"/>
      <c r="AK66" s="14"/>
      <c r="AL66" s="2"/>
      <c r="AM66">
        <v>62</v>
      </c>
      <c r="AN66">
        <f t="shared" si="3"/>
        <v>8.7888684375835968E-2</v>
      </c>
      <c r="AO66">
        <f t="shared" si="12"/>
        <v>0.4129293</v>
      </c>
      <c r="AP66">
        <f t="shared" si="13"/>
        <v>-8.7704740000000031E-2</v>
      </c>
      <c r="AQ66">
        <f t="shared" si="14"/>
        <v>-9.4112359999999988</v>
      </c>
      <c r="AR66">
        <f t="shared" si="4"/>
        <v>175.40948000000006</v>
      </c>
      <c r="AS66">
        <f t="shared" si="5"/>
        <v>175.40948000000006</v>
      </c>
      <c r="AT66">
        <f t="shared" si="6"/>
        <v>15.416508424249518</v>
      </c>
      <c r="AU66">
        <f t="shared" si="7"/>
        <v>0</v>
      </c>
      <c r="AV66">
        <f t="shared" si="8"/>
        <v>0</v>
      </c>
      <c r="AW66">
        <f t="shared" si="9"/>
        <v>0</v>
      </c>
    </row>
    <row r="67" spans="22:49" x14ac:dyDescent="0.25">
      <c r="V67">
        <v>63</v>
      </c>
      <c r="W67" s="14">
        <v>0</v>
      </c>
      <c r="X67" s="14">
        <v>0.19130855999999999</v>
      </c>
      <c r="Y67" s="14">
        <v>10.713279999999999</v>
      </c>
      <c r="Z67" s="14">
        <v>0.4129293</v>
      </c>
      <c r="AA67" s="14">
        <v>-0.27901330000000002</v>
      </c>
      <c r="AB67" s="14">
        <v>-20.212219999999999</v>
      </c>
      <c r="AC67" s="14"/>
      <c r="AD67" s="14"/>
      <c r="AE67" s="14"/>
      <c r="AF67" s="14"/>
      <c r="AG67" s="14"/>
      <c r="AH67" s="14"/>
      <c r="AI67" s="14"/>
      <c r="AJ67" s="14"/>
      <c r="AK67" s="14"/>
      <c r="AL67" s="2"/>
      <c r="AM67">
        <v>63</v>
      </c>
      <c r="AN67">
        <f t="shared" si="3"/>
        <v>8.4508350361380741E-2</v>
      </c>
      <c r="AO67">
        <f t="shared" si="12"/>
        <v>0.4129293</v>
      </c>
      <c r="AP67">
        <f t="shared" si="13"/>
        <v>-8.7704740000000031E-2</v>
      </c>
      <c r="AQ67">
        <f t="shared" si="14"/>
        <v>-9.4989399999999993</v>
      </c>
      <c r="AR67">
        <f t="shared" si="4"/>
        <v>175.40948000000006</v>
      </c>
      <c r="AS67">
        <f t="shared" si="5"/>
        <v>175.40948000000006</v>
      </c>
      <c r="AT67">
        <f t="shared" si="6"/>
        <v>14.823565792547614</v>
      </c>
      <c r="AU67">
        <f t="shared" si="7"/>
        <v>0</v>
      </c>
      <c r="AV67">
        <f t="shared" si="8"/>
        <v>0</v>
      </c>
      <c r="AW67">
        <f t="shared" si="9"/>
        <v>0</v>
      </c>
    </row>
    <row r="68" spans="22:49" x14ac:dyDescent="0.25">
      <c r="V68">
        <v>64</v>
      </c>
      <c r="W68" s="14">
        <v>0</v>
      </c>
      <c r="X68" s="14">
        <v>0.19130855999999999</v>
      </c>
      <c r="Y68" s="14">
        <v>10.904588</v>
      </c>
      <c r="Z68" s="14">
        <v>0.4129293</v>
      </c>
      <c r="AA68" s="14">
        <v>-0.27901330000000002</v>
      </c>
      <c r="AB68" s="14">
        <v>-20.491233999999999</v>
      </c>
      <c r="AC68" s="14"/>
      <c r="AD68" s="14"/>
      <c r="AE68" s="14"/>
      <c r="AF68" s="14"/>
      <c r="AG68" s="14"/>
      <c r="AH68" s="14"/>
      <c r="AI68" s="14"/>
      <c r="AJ68" s="14"/>
      <c r="AK68" s="14"/>
      <c r="AL68" s="2"/>
      <c r="AM68">
        <v>64</v>
      </c>
      <c r="AN68">
        <f t="shared" si="3"/>
        <v>8.1258029193635312E-2</v>
      </c>
      <c r="AO68">
        <f t="shared" ref="AO68:AO104" si="15">W68+Z68+AC68+AF68+AI68</f>
        <v>0.4129293</v>
      </c>
      <c r="AP68">
        <f t="shared" ref="AP68:AP104" si="16">X68+AA68+AD68+AG68+AJ68</f>
        <v>-8.7704740000000031E-2</v>
      </c>
      <c r="AQ68">
        <f t="shared" ref="AQ68:AQ104" si="17">Y68+AB68+AE68+AH68+AK68</f>
        <v>-9.5866459999999982</v>
      </c>
      <c r="AR68">
        <f t="shared" si="4"/>
        <v>175.40948000000006</v>
      </c>
      <c r="AS68">
        <f t="shared" si="5"/>
        <v>175.40948000000006</v>
      </c>
      <c r="AT68">
        <f t="shared" si="6"/>
        <v>14.253428646680394</v>
      </c>
      <c r="AU68">
        <f t="shared" si="7"/>
        <v>0</v>
      </c>
      <c r="AV68">
        <f t="shared" si="8"/>
        <v>0</v>
      </c>
      <c r="AW68">
        <f t="shared" si="9"/>
        <v>0</v>
      </c>
    </row>
    <row r="69" spans="22:49" x14ac:dyDescent="0.25">
      <c r="V69">
        <v>65</v>
      </c>
      <c r="W69" s="14">
        <v>0</v>
      </c>
      <c r="X69" s="14">
        <v>0.19130855999999999</v>
      </c>
      <c r="Y69" s="14">
        <v>11.095897000000001</v>
      </c>
      <c r="Z69" s="14">
        <v>0.4129293</v>
      </c>
      <c r="AA69" s="14">
        <v>-0.27901330000000002</v>
      </c>
      <c r="AB69" s="14">
        <v>-20.770247000000001</v>
      </c>
      <c r="AC69" s="14"/>
      <c r="AD69" s="14"/>
      <c r="AE69" s="14"/>
      <c r="AF69" s="14"/>
      <c r="AG69" s="14"/>
      <c r="AH69" s="14"/>
      <c r="AI69" s="14"/>
      <c r="AJ69" s="14"/>
      <c r="AK69" s="14"/>
      <c r="AL69" s="2"/>
      <c r="AM69">
        <v>65</v>
      </c>
      <c r="AN69">
        <f t="shared" ref="AN69:AN104" si="18">1/(1+$AN$2)^AM69</f>
        <v>7.8132720378495488E-2</v>
      </c>
      <c r="AO69">
        <f t="shared" si="15"/>
        <v>0.4129293</v>
      </c>
      <c r="AP69">
        <f t="shared" si="16"/>
        <v>-8.7704740000000031E-2</v>
      </c>
      <c r="AQ69">
        <f t="shared" si="17"/>
        <v>-9.6743500000000004</v>
      </c>
      <c r="AR69">
        <f t="shared" ref="AR69:AR104" si="19">IF(AP69&lt;0,$AR$2*(-AP69),0)</f>
        <v>175.40948000000006</v>
      </c>
      <c r="AS69">
        <f t="shared" ref="AS69:AS104" si="20">AR69*(1+$AS$2)^AM69</f>
        <v>175.40948000000006</v>
      </c>
      <c r="AT69">
        <f t="shared" ref="AT69:AT104" si="21">AS69*AN69</f>
        <v>13.705219852577301</v>
      </c>
      <c r="AU69">
        <f t="shared" ref="AU69:AU104" si="22">IF(AQ69&lt;0,0,$AU$2*(AQ69))</f>
        <v>0</v>
      </c>
      <c r="AV69">
        <f t="shared" ref="AV69:AV104" si="23">AU69*(1+$AV$2)^AM69</f>
        <v>0</v>
      </c>
      <c r="AW69">
        <f t="shared" ref="AW69:AW104" si="24">AV69*AN69</f>
        <v>0</v>
      </c>
    </row>
    <row r="70" spans="22:49" x14ac:dyDescent="0.25">
      <c r="V70">
        <v>66</v>
      </c>
      <c r="W70" s="14">
        <v>0</v>
      </c>
      <c r="X70" s="14">
        <v>0.19130855999999999</v>
      </c>
      <c r="Y70" s="14">
        <v>11.287205999999999</v>
      </c>
      <c r="Z70" s="14">
        <v>0.4129293</v>
      </c>
      <c r="AA70" s="14">
        <v>-0.27901330000000002</v>
      </c>
      <c r="AB70" s="14">
        <v>-21.04926</v>
      </c>
      <c r="AC70" s="14"/>
      <c r="AD70" s="14"/>
      <c r="AE70" s="14"/>
      <c r="AF70" s="14"/>
      <c r="AG70" s="14"/>
      <c r="AH70" s="14"/>
      <c r="AI70" s="14"/>
      <c r="AJ70" s="14"/>
      <c r="AK70" s="14"/>
      <c r="AL70" s="2"/>
      <c r="AM70">
        <v>66</v>
      </c>
      <c r="AN70">
        <f t="shared" si="18"/>
        <v>7.5127615748553353E-2</v>
      </c>
      <c r="AO70">
        <f t="shared" si="15"/>
        <v>0.4129293</v>
      </c>
      <c r="AP70">
        <f t="shared" si="16"/>
        <v>-8.7704740000000031E-2</v>
      </c>
      <c r="AQ70">
        <f t="shared" si="17"/>
        <v>-9.7620540000000009</v>
      </c>
      <c r="AR70">
        <f t="shared" si="19"/>
        <v>175.40948000000006</v>
      </c>
      <c r="AS70">
        <f t="shared" si="20"/>
        <v>175.40948000000006</v>
      </c>
      <c r="AT70">
        <f t="shared" si="21"/>
        <v>13.178096012093558</v>
      </c>
      <c r="AU70">
        <f t="shared" si="22"/>
        <v>0</v>
      </c>
      <c r="AV70">
        <f t="shared" si="23"/>
        <v>0</v>
      </c>
      <c r="AW70">
        <f t="shared" si="24"/>
        <v>0</v>
      </c>
    </row>
    <row r="71" spans="22:49" x14ac:dyDescent="0.25">
      <c r="V71">
        <v>67</v>
      </c>
      <c r="W71" s="14">
        <v>0</v>
      </c>
      <c r="X71" s="14">
        <v>0.19130855999999999</v>
      </c>
      <c r="Y71" s="14">
        <v>11.478514000000001</v>
      </c>
      <c r="Z71" s="14">
        <v>0.4129293</v>
      </c>
      <c r="AA71" s="14">
        <v>-0.27901330000000002</v>
      </c>
      <c r="AB71" s="14">
        <v>-21.328274</v>
      </c>
      <c r="AC71" s="14"/>
      <c r="AD71" s="14"/>
      <c r="AE71" s="14"/>
      <c r="AF71" s="14"/>
      <c r="AG71" s="14"/>
      <c r="AH71" s="14"/>
      <c r="AI71" s="14"/>
      <c r="AJ71" s="14"/>
      <c r="AK71" s="14"/>
      <c r="AL71" s="2"/>
      <c r="AM71">
        <v>67</v>
      </c>
      <c r="AN71">
        <f t="shared" si="18"/>
        <v>7.2238092065916693E-2</v>
      </c>
      <c r="AO71">
        <f t="shared" si="15"/>
        <v>0.4129293</v>
      </c>
      <c r="AP71">
        <f t="shared" si="16"/>
        <v>-8.7704740000000031E-2</v>
      </c>
      <c r="AQ71">
        <f t="shared" si="17"/>
        <v>-9.8497599999999998</v>
      </c>
      <c r="AR71">
        <f t="shared" si="19"/>
        <v>175.40948000000006</v>
      </c>
      <c r="AS71">
        <f t="shared" si="20"/>
        <v>175.40948000000006</v>
      </c>
      <c r="AT71">
        <f t="shared" si="21"/>
        <v>12.671246165474576</v>
      </c>
      <c r="AU71">
        <f t="shared" si="22"/>
        <v>0</v>
      </c>
      <c r="AV71">
        <f t="shared" si="23"/>
        <v>0</v>
      </c>
      <c r="AW71">
        <f t="shared" si="24"/>
        <v>0</v>
      </c>
    </row>
    <row r="72" spans="22:49" x14ac:dyDescent="0.25">
      <c r="V72">
        <v>68</v>
      </c>
      <c r="W72" s="14">
        <v>0</v>
      </c>
      <c r="X72" s="14">
        <v>0.19130855999999999</v>
      </c>
      <c r="Y72" s="14">
        <v>11.669822999999999</v>
      </c>
      <c r="Z72" s="14">
        <v>0.4129293</v>
      </c>
      <c r="AA72" s="14">
        <v>-0.27901330000000002</v>
      </c>
      <c r="AB72" s="14">
        <v>-21.607285999999998</v>
      </c>
      <c r="AC72" s="14"/>
      <c r="AD72" s="14"/>
      <c r="AE72" s="14"/>
      <c r="AF72" s="14"/>
      <c r="AG72" s="14"/>
      <c r="AH72" s="14"/>
      <c r="AI72" s="14"/>
      <c r="AJ72" s="14"/>
      <c r="AK72" s="14"/>
      <c r="AL72" s="2"/>
      <c r="AM72">
        <v>68</v>
      </c>
      <c r="AN72">
        <f t="shared" si="18"/>
        <v>6.9459703909535264E-2</v>
      </c>
      <c r="AO72">
        <f t="shared" si="15"/>
        <v>0.4129293</v>
      </c>
      <c r="AP72">
        <f t="shared" si="16"/>
        <v>-8.7704740000000031E-2</v>
      </c>
      <c r="AQ72">
        <f t="shared" si="17"/>
        <v>-9.9374629999999993</v>
      </c>
      <c r="AR72">
        <f t="shared" si="19"/>
        <v>175.40948000000006</v>
      </c>
      <c r="AS72">
        <f t="shared" si="20"/>
        <v>175.40948000000006</v>
      </c>
      <c r="AT72">
        <f t="shared" si="21"/>
        <v>12.183890543725552</v>
      </c>
      <c r="AU72">
        <f t="shared" si="22"/>
        <v>0</v>
      </c>
      <c r="AV72">
        <f t="shared" si="23"/>
        <v>0</v>
      </c>
      <c r="AW72">
        <f t="shared" si="24"/>
        <v>0</v>
      </c>
    </row>
    <row r="73" spans="22:49" x14ac:dyDescent="0.25">
      <c r="V73">
        <v>69</v>
      </c>
      <c r="W73" s="14">
        <v>0</v>
      </c>
      <c r="X73" s="14">
        <v>0.19130855999999999</v>
      </c>
      <c r="Y73" s="14">
        <v>11.861131</v>
      </c>
      <c r="Z73" s="14">
        <v>0.4129293</v>
      </c>
      <c r="AA73" s="14">
        <v>-0.27901330000000002</v>
      </c>
      <c r="AB73" s="14">
        <v>-21.886299999999999</v>
      </c>
      <c r="AC73" s="14"/>
      <c r="AD73" s="14"/>
      <c r="AE73" s="14"/>
      <c r="AF73" s="14"/>
      <c r="AG73" s="14"/>
      <c r="AH73" s="14"/>
      <c r="AI73" s="14"/>
      <c r="AJ73" s="14"/>
      <c r="AK73" s="14"/>
      <c r="AL73" s="2"/>
      <c r="AM73">
        <v>69</v>
      </c>
      <c r="AN73">
        <f t="shared" si="18"/>
        <v>6.6788176836091603E-2</v>
      </c>
      <c r="AO73">
        <f t="shared" si="15"/>
        <v>0.4129293</v>
      </c>
      <c r="AP73">
        <f t="shared" si="16"/>
        <v>-8.7704740000000031E-2</v>
      </c>
      <c r="AQ73">
        <f t="shared" si="17"/>
        <v>-10.025168999999998</v>
      </c>
      <c r="AR73">
        <f t="shared" si="19"/>
        <v>175.40948000000006</v>
      </c>
      <c r="AS73">
        <f t="shared" si="20"/>
        <v>175.40948000000006</v>
      </c>
      <c r="AT73">
        <f t="shared" si="21"/>
        <v>11.715279368966877</v>
      </c>
      <c r="AU73">
        <f t="shared" si="22"/>
        <v>0</v>
      </c>
      <c r="AV73">
        <f t="shared" si="23"/>
        <v>0</v>
      </c>
      <c r="AW73">
        <f t="shared" si="24"/>
        <v>0</v>
      </c>
    </row>
    <row r="74" spans="22:49" x14ac:dyDescent="0.25">
      <c r="V74">
        <v>70</v>
      </c>
      <c r="W74" s="14">
        <v>0</v>
      </c>
      <c r="X74" s="14">
        <v>0.19130855999999999</v>
      </c>
      <c r="Y74" s="14">
        <v>12.052440000000001</v>
      </c>
      <c r="Z74" s="14">
        <v>0.4129293</v>
      </c>
      <c r="AA74" s="14">
        <v>-0.27901330000000002</v>
      </c>
      <c r="AB74" s="14">
        <v>-22.165313999999999</v>
      </c>
      <c r="AC74" s="14"/>
      <c r="AD74" s="14"/>
      <c r="AE74" s="14"/>
      <c r="AF74" s="14"/>
      <c r="AG74" s="14"/>
      <c r="AH74" s="14"/>
      <c r="AI74" s="14"/>
      <c r="AJ74" s="14"/>
      <c r="AK74" s="14"/>
      <c r="AL74" s="2"/>
      <c r="AM74">
        <v>70</v>
      </c>
      <c r="AN74">
        <f t="shared" si="18"/>
        <v>6.4219400803934235E-2</v>
      </c>
      <c r="AO74">
        <f t="shared" si="15"/>
        <v>0.4129293</v>
      </c>
      <c r="AP74">
        <f t="shared" si="16"/>
        <v>-8.7704740000000031E-2</v>
      </c>
      <c r="AQ74">
        <f t="shared" si="17"/>
        <v>-10.112873999999998</v>
      </c>
      <c r="AR74">
        <f t="shared" si="19"/>
        <v>175.40948000000006</v>
      </c>
      <c r="AS74">
        <f t="shared" si="20"/>
        <v>175.40948000000006</v>
      </c>
      <c r="AT74">
        <f t="shared" si="21"/>
        <v>11.26469170092969</v>
      </c>
      <c r="AU74">
        <f t="shared" si="22"/>
        <v>0</v>
      </c>
      <c r="AV74">
        <f t="shared" si="23"/>
        <v>0</v>
      </c>
      <c r="AW74">
        <f t="shared" si="24"/>
        <v>0</v>
      </c>
    </row>
    <row r="75" spans="22:49" x14ac:dyDescent="0.25">
      <c r="V75">
        <v>71</v>
      </c>
      <c r="W75" s="14">
        <v>0</v>
      </c>
      <c r="X75" s="14">
        <v>0.19130855999999999</v>
      </c>
      <c r="Y75" s="14">
        <v>12.243748</v>
      </c>
      <c r="Z75" s="14">
        <v>0.4129293</v>
      </c>
      <c r="AA75" s="14">
        <v>-0.27901330000000002</v>
      </c>
      <c r="AB75" s="14">
        <v>-22.444326</v>
      </c>
      <c r="AC75" s="14"/>
      <c r="AD75" s="14"/>
      <c r="AE75" s="14"/>
      <c r="AF75" s="14"/>
      <c r="AG75" s="14"/>
      <c r="AH75" s="14"/>
      <c r="AI75" s="14"/>
      <c r="AJ75" s="14"/>
      <c r="AK75" s="14"/>
      <c r="AL75" s="2"/>
      <c r="AM75">
        <v>71</v>
      </c>
      <c r="AN75">
        <f t="shared" si="18"/>
        <v>6.1749423849936765E-2</v>
      </c>
      <c r="AO75">
        <f t="shared" si="15"/>
        <v>0.4129293</v>
      </c>
      <c r="AP75">
        <f t="shared" si="16"/>
        <v>-8.7704740000000031E-2</v>
      </c>
      <c r="AQ75">
        <f t="shared" si="17"/>
        <v>-10.200578</v>
      </c>
      <c r="AR75">
        <f t="shared" si="19"/>
        <v>175.40948000000006</v>
      </c>
      <c r="AS75">
        <f t="shared" si="20"/>
        <v>175.40948000000006</v>
      </c>
      <c r="AT75">
        <f t="shared" si="21"/>
        <v>10.831434327817009</v>
      </c>
      <c r="AU75">
        <f t="shared" si="22"/>
        <v>0</v>
      </c>
      <c r="AV75">
        <f t="shared" si="23"/>
        <v>0</v>
      </c>
      <c r="AW75">
        <f t="shared" si="24"/>
        <v>0</v>
      </c>
    </row>
    <row r="76" spans="22:49" x14ac:dyDescent="0.25">
      <c r="V76">
        <v>72</v>
      </c>
      <c r="W76" s="14">
        <v>0</v>
      </c>
      <c r="X76" s="14">
        <v>0.19130855999999999</v>
      </c>
      <c r="Y76" s="14">
        <v>12.435057</v>
      </c>
      <c r="Z76" s="14">
        <v>0.4129293</v>
      </c>
      <c r="AA76" s="14">
        <v>-0.27901330000000002</v>
      </c>
      <c r="AB76" s="14">
        <v>-22.72334</v>
      </c>
      <c r="AC76" s="14"/>
      <c r="AD76" s="14"/>
      <c r="AE76" s="14"/>
      <c r="AF76" s="14"/>
      <c r="AG76" s="14"/>
      <c r="AH76" s="14"/>
      <c r="AI76" s="14"/>
      <c r="AJ76" s="14"/>
      <c r="AK76" s="14"/>
      <c r="AL76" s="2"/>
      <c r="AM76">
        <v>72</v>
      </c>
      <c r="AN76">
        <f t="shared" si="18"/>
        <v>5.937444600955457E-2</v>
      </c>
      <c r="AO76">
        <f t="shared" si="15"/>
        <v>0.4129293</v>
      </c>
      <c r="AP76">
        <f t="shared" si="16"/>
        <v>-8.7704740000000031E-2</v>
      </c>
      <c r="AQ76">
        <f t="shared" si="17"/>
        <v>-10.288283</v>
      </c>
      <c r="AR76">
        <f t="shared" si="19"/>
        <v>175.40948000000006</v>
      </c>
      <c r="AS76">
        <f t="shared" si="20"/>
        <v>175.40948000000006</v>
      </c>
      <c r="AT76">
        <f t="shared" si="21"/>
        <v>10.414840699824046</v>
      </c>
      <c r="AU76">
        <f t="shared" si="22"/>
        <v>0</v>
      </c>
      <c r="AV76">
        <f t="shared" si="23"/>
        <v>0</v>
      </c>
      <c r="AW76">
        <f t="shared" si="24"/>
        <v>0</v>
      </c>
    </row>
    <row r="77" spans="22:49" x14ac:dyDescent="0.25">
      <c r="V77">
        <v>73</v>
      </c>
      <c r="W77" s="14">
        <v>0</v>
      </c>
      <c r="X77" s="14">
        <v>0.19130855999999999</v>
      </c>
      <c r="Y77" s="14">
        <v>12.626366000000001</v>
      </c>
      <c r="Z77" s="14">
        <v>0.4129293</v>
      </c>
      <c r="AA77" s="14">
        <v>-0.27901330000000002</v>
      </c>
      <c r="AB77" s="14">
        <v>-23.002354</v>
      </c>
      <c r="AC77" s="14"/>
      <c r="AD77" s="14"/>
      <c r="AE77" s="14"/>
      <c r="AF77" s="14"/>
      <c r="AG77" s="14"/>
      <c r="AH77" s="14"/>
      <c r="AI77" s="14"/>
      <c r="AJ77" s="14"/>
      <c r="AK77" s="14"/>
      <c r="AL77" s="2"/>
      <c r="AM77">
        <v>73</v>
      </c>
      <c r="AN77">
        <f t="shared" si="18"/>
        <v>5.7090813470725546E-2</v>
      </c>
      <c r="AO77">
        <f t="shared" si="15"/>
        <v>0.4129293</v>
      </c>
      <c r="AP77">
        <f t="shared" si="16"/>
        <v>-8.7704740000000031E-2</v>
      </c>
      <c r="AQ77">
        <f t="shared" si="17"/>
        <v>-10.375988</v>
      </c>
      <c r="AR77">
        <f t="shared" si="19"/>
        <v>175.40948000000006</v>
      </c>
      <c r="AS77">
        <f t="shared" si="20"/>
        <v>175.40948000000006</v>
      </c>
      <c r="AT77">
        <f t="shared" si="21"/>
        <v>10.014269903676967</v>
      </c>
      <c r="AU77">
        <f t="shared" si="22"/>
        <v>0</v>
      </c>
      <c r="AV77">
        <f t="shared" si="23"/>
        <v>0</v>
      </c>
      <c r="AW77">
        <f t="shared" si="24"/>
        <v>0</v>
      </c>
    </row>
    <row r="78" spans="22:49" x14ac:dyDescent="0.25">
      <c r="V78">
        <v>74</v>
      </c>
      <c r="W78" s="14">
        <v>0</v>
      </c>
      <c r="X78" s="14">
        <v>0.19130855999999999</v>
      </c>
      <c r="Y78" s="14">
        <v>12.817674</v>
      </c>
      <c r="Z78" s="14">
        <v>0.4129293</v>
      </c>
      <c r="AA78" s="14">
        <v>-0.27901330000000002</v>
      </c>
      <c r="AB78" s="14">
        <v>-23.281365999999998</v>
      </c>
      <c r="AC78" s="14"/>
      <c r="AD78" s="14"/>
      <c r="AE78" s="14"/>
      <c r="AF78" s="14"/>
      <c r="AG78" s="14"/>
      <c r="AH78" s="14"/>
      <c r="AI78" s="14"/>
      <c r="AJ78" s="14"/>
      <c r="AK78" s="14"/>
      <c r="AL78" s="2"/>
      <c r="AM78">
        <v>74</v>
      </c>
      <c r="AN78">
        <f t="shared" si="18"/>
        <v>5.4895012952620711E-2</v>
      </c>
      <c r="AO78">
        <f t="shared" si="15"/>
        <v>0.4129293</v>
      </c>
      <c r="AP78">
        <f t="shared" si="16"/>
        <v>-8.7704740000000031E-2</v>
      </c>
      <c r="AQ78">
        <f t="shared" si="17"/>
        <v>-10.463691999999998</v>
      </c>
      <c r="AR78">
        <f t="shared" si="19"/>
        <v>175.40948000000006</v>
      </c>
      <c r="AS78">
        <f t="shared" si="20"/>
        <v>175.40948000000006</v>
      </c>
      <c r="AT78">
        <f t="shared" si="21"/>
        <v>9.6291056766124665</v>
      </c>
      <c r="AU78">
        <f t="shared" si="22"/>
        <v>0</v>
      </c>
      <c r="AV78">
        <f t="shared" si="23"/>
        <v>0</v>
      </c>
      <c r="AW78">
        <f t="shared" si="24"/>
        <v>0</v>
      </c>
    </row>
    <row r="79" spans="22:49" x14ac:dyDescent="0.25">
      <c r="V79">
        <v>75</v>
      </c>
      <c r="W79" s="14">
        <v>0</v>
      </c>
      <c r="X79" s="14">
        <v>0.19130855999999999</v>
      </c>
      <c r="Y79" s="14">
        <v>13.008983000000001</v>
      </c>
      <c r="Z79" s="14">
        <v>0.4129293</v>
      </c>
      <c r="AA79" s="14">
        <v>-0.27901330000000002</v>
      </c>
      <c r="AB79" s="14">
        <v>-23.560379000000001</v>
      </c>
      <c r="AC79" s="14"/>
      <c r="AD79" s="14"/>
      <c r="AE79" s="14"/>
      <c r="AF79" s="14"/>
      <c r="AG79" s="14"/>
      <c r="AH79" s="14"/>
      <c r="AI79" s="14"/>
      <c r="AJ79" s="14"/>
      <c r="AK79" s="14"/>
      <c r="AL79" s="2"/>
      <c r="AM79">
        <v>75</v>
      </c>
      <c r="AN79">
        <f t="shared" si="18"/>
        <v>5.2783666300596846E-2</v>
      </c>
      <c r="AO79">
        <f t="shared" si="15"/>
        <v>0.4129293</v>
      </c>
      <c r="AP79">
        <f t="shared" si="16"/>
        <v>-8.7704740000000031E-2</v>
      </c>
      <c r="AQ79">
        <f t="shared" si="17"/>
        <v>-10.551396</v>
      </c>
      <c r="AR79">
        <f t="shared" si="19"/>
        <v>175.40948000000006</v>
      </c>
      <c r="AS79">
        <f t="shared" si="20"/>
        <v>175.40948000000006</v>
      </c>
      <c r="AT79">
        <f t="shared" si="21"/>
        <v>9.2587554582812199</v>
      </c>
      <c r="AU79">
        <f t="shared" si="22"/>
        <v>0</v>
      </c>
      <c r="AV79">
        <f t="shared" si="23"/>
        <v>0</v>
      </c>
      <c r="AW79">
        <f t="shared" si="24"/>
        <v>0</v>
      </c>
    </row>
    <row r="80" spans="22:49" x14ac:dyDescent="0.25">
      <c r="V80">
        <v>76</v>
      </c>
      <c r="W80" s="14">
        <v>0</v>
      </c>
      <c r="X80" s="14">
        <v>0.19130855999999999</v>
      </c>
      <c r="Y80" s="14">
        <v>13.200291</v>
      </c>
      <c r="Z80" s="14">
        <v>0.4129293</v>
      </c>
      <c r="AA80" s="14">
        <v>-0.27901330000000002</v>
      </c>
      <c r="AB80" s="14">
        <v>-23.839393999999999</v>
      </c>
      <c r="AC80" s="14"/>
      <c r="AD80" s="14"/>
      <c r="AE80" s="14"/>
      <c r="AF80" s="14"/>
      <c r="AG80" s="14"/>
      <c r="AH80" s="14"/>
      <c r="AI80" s="14"/>
      <c r="AJ80" s="14"/>
      <c r="AK80" s="14"/>
      <c r="AL80" s="2"/>
      <c r="AM80">
        <v>76</v>
      </c>
      <c r="AN80">
        <f t="shared" si="18"/>
        <v>5.0753525289035421E-2</v>
      </c>
      <c r="AO80">
        <f t="shared" si="15"/>
        <v>0.4129293</v>
      </c>
      <c r="AP80">
        <f t="shared" si="16"/>
        <v>-8.7704740000000031E-2</v>
      </c>
      <c r="AQ80">
        <f t="shared" si="17"/>
        <v>-10.639102999999999</v>
      </c>
      <c r="AR80">
        <f t="shared" si="19"/>
        <v>175.40948000000006</v>
      </c>
      <c r="AS80">
        <f t="shared" si="20"/>
        <v>175.40948000000006</v>
      </c>
      <c r="AT80">
        <f t="shared" si="21"/>
        <v>8.9026494791165565</v>
      </c>
      <c r="AU80">
        <f t="shared" si="22"/>
        <v>0</v>
      </c>
      <c r="AV80">
        <f t="shared" si="23"/>
        <v>0</v>
      </c>
      <c r="AW80">
        <f t="shared" si="24"/>
        <v>0</v>
      </c>
    </row>
    <row r="81" spans="22:49" x14ac:dyDescent="0.25">
      <c r="V81">
        <v>77</v>
      </c>
      <c r="W81" s="14">
        <v>0</v>
      </c>
      <c r="X81" s="14">
        <v>0.19130855999999999</v>
      </c>
      <c r="Y81" s="14">
        <v>13.3916</v>
      </c>
      <c r="Z81" s="14">
        <v>0.4129293</v>
      </c>
      <c r="AA81" s="14">
        <v>-0.27901330000000002</v>
      </c>
      <c r="AB81" s="14">
        <v>-24.118406</v>
      </c>
      <c r="AC81" s="14"/>
      <c r="AD81" s="14"/>
      <c r="AE81" s="14"/>
      <c r="AF81" s="14"/>
      <c r="AG81" s="14"/>
      <c r="AH81" s="14"/>
      <c r="AI81" s="14"/>
      <c r="AJ81" s="14"/>
      <c r="AK81" s="14"/>
      <c r="AL81" s="2"/>
      <c r="AM81">
        <v>77</v>
      </c>
      <c r="AN81">
        <f t="shared" si="18"/>
        <v>4.8801466624072518E-2</v>
      </c>
      <c r="AO81">
        <f t="shared" si="15"/>
        <v>0.4129293</v>
      </c>
      <c r="AP81">
        <f t="shared" si="16"/>
        <v>-8.7704740000000031E-2</v>
      </c>
      <c r="AQ81">
        <f t="shared" si="17"/>
        <v>-10.726806</v>
      </c>
      <c r="AR81">
        <f t="shared" si="19"/>
        <v>175.40948000000006</v>
      </c>
      <c r="AS81">
        <f t="shared" si="20"/>
        <v>175.40948000000006</v>
      </c>
      <c r="AT81">
        <f t="shared" si="21"/>
        <v>8.5602398837659184</v>
      </c>
      <c r="AU81">
        <f t="shared" si="22"/>
        <v>0</v>
      </c>
      <c r="AV81">
        <f t="shared" si="23"/>
        <v>0</v>
      </c>
      <c r="AW81">
        <f t="shared" si="24"/>
        <v>0</v>
      </c>
    </row>
    <row r="82" spans="22:49" x14ac:dyDescent="0.25">
      <c r="V82">
        <v>78</v>
      </c>
      <c r="W82" s="14">
        <v>0</v>
      </c>
      <c r="X82" s="14">
        <v>0.19130855999999999</v>
      </c>
      <c r="Y82" s="14">
        <v>13.582908</v>
      </c>
      <c r="Z82" s="14">
        <v>0.4129293</v>
      </c>
      <c r="AA82" s="14">
        <v>-0.27901330000000002</v>
      </c>
      <c r="AB82" s="14">
        <v>-24.397418999999999</v>
      </c>
      <c r="AC82" s="14"/>
      <c r="AD82" s="14"/>
      <c r="AE82" s="14"/>
      <c r="AF82" s="14"/>
      <c r="AG82" s="14"/>
      <c r="AH82" s="14"/>
      <c r="AI82" s="14"/>
      <c r="AJ82" s="14"/>
      <c r="AK82" s="14"/>
      <c r="AL82" s="2"/>
      <c r="AM82">
        <v>78</v>
      </c>
      <c r="AN82">
        <f t="shared" si="18"/>
        <v>4.6924487138531264E-2</v>
      </c>
      <c r="AO82">
        <f t="shared" si="15"/>
        <v>0.4129293</v>
      </c>
      <c r="AP82">
        <f t="shared" si="16"/>
        <v>-8.7704740000000031E-2</v>
      </c>
      <c r="AQ82">
        <f t="shared" si="17"/>
        <v>-10.814511</v>
      </c>
      <c r="AR82">
        <f t="shared" si="19"/>
        <v>175.40948000000006</v>
      </c>
      <c r="AS82">
        <f t="shared" si="20"/>
        <v>175.40948000000006</v>
      </c>
      <c r="AT82">
        <f t="shared" si="21"/>
        <v>8.2309998882364592</v>
      </c>
      <c r="AU82">
        <f t="shared" si="22"/>
        <v>0</v>
      </c>
      <c r="AV82">
        <f t="shared" si="23"/>
        <v>0</v>
      </c>
      <c r="AW82">
        <f t="shared" si="24"/>
        <v>0</v>
      </c>
    </row>
    <row r="83" spans="22:49" x14ac:dyDescent="0.25">
      <c r="V83">
        <v>79</v>
      </c>
      <c r="W83" s="14">
        <v>0</v>
      </c>
      <c r="X83" s="14">
        <v>0.19130855999999999</v>
      </c>
      <c r="Y83" s="14">
        <v>13.774217</v>
      </c>
      <c r="Z83" s="14">
        <v>0.4129293</v>
      </c>
      <c r="AA83" s="14">
        <v>-0.27901330000000002</v>
      </c>
      <c r="AB83" s="14">
        <v>-24.676434</v>
      </c>
      <c r="AC83" s="14"/>
      <c r="AD83" s="14"/>
      <c r="AE83" s="14"/>
      <c r="AF83" s="14"/>
      <c r="AG83" s="14"/>
      <c r="AH83" s="14"/>
      <c r="AI83" s="14"/>
      <c r="AJ83" s="14"/>
      <c r="AK83" s="14"/>
      <c r="AL83" s="2"/>
      <c r="AM83">
        <v>79</v>
      </c>
      <c r="AN83">
        <f t="shared" si="18"/>
        <v>4.5119699171664682E-2</v>
      </c>
      <c r="AO83">
        <f t="shared" si="15"/>
        <v>0.4129293</v>
      </c>
      <c r="AP83">
        <f t="shared" si="16"/>
        <v>-8.7704740000000031E-2</v>
      </c>
      <c r="AQ83">
        <f t="shared" si="17"/>
        <v>-10.902217</v>
      </c>
      <c r="AR83">
        <f t="shared" si="19"/>
        <v>175.40948000000006</v>
      </c>
      <c r="AS83">
        <f t="shared" si="20"/>
        <v>175.40948000000006</v>
      </c>
      <c r="AT83">
        <f t="shared" si="21"/>
        <v>7.9144229694581352</v>
      </c>
      <c r="AU83">
        <f t="shared" si="22"/>
        <v>0</v>
      </c>
      <c r="AV83">
        <f t="shared" si="23"/>
        <v>0</v>
      </c>
      <c r="AW83">
        <f t="shared" si="24"/>
        <v>0</v>
      </c>
    </row>
    <row r="84" spans="22:49" x14ac:dyDescent="0.25">
      <c r="V84">
        <v>80</v>
      </c>
      <c r="W84" s="14">
        <v>0</v>
      </c>
      <c r="X84" s="14">
        <v>0.19130855999999999</v>
      </c>
      <c r="Y84" s="14">
        <v>13.965526000000001</v>
      </c>
      <c r="Z84" s="14">
        <v>0.4129293</v>
      </c>
      <c r="AA84" s="14">
        <v>-0.27901330000000002</v>
      </c>
      <c r="AB84" s="14">
        <v>-24.955445999999998</v>
      </c>
      <c r="AC84" s="14"/>
      <c r="AD84" s="14"/>
      <c r="AE84" s="14"/>
      <c r="AF84" s="14"/>
      <c r="AG84" s="14"/>
      <c r="AH84" s="14"/>
      <c r="AI84" s="14"/>
      <c r="AJ84" s="14"/>
      <c r="AK84" s="14"/>
      <c r="AL84" s="2"/>
      <c r="AM84">
        <v>80</v>
      </c>
      <c r="AN84">
        <f t="shared" si="18"/>
        <v>4.3384326126600647E-2</v>
      </c>
      <c r="AO84">
        <f t="shared" si="15"/>
        <v>0.4129293</v>
      </c>
      <c r="AP84">
        <f t="shared" si="16"/>
        <v>-8.7704740000000031E-2</v>
      </c>
      <c r="AQ84">
        <f t="shared" si="17"/>
        <v>-10.989919999999998</v>
      </c>
      <c r="AR84">
        <f t="shared" si="19"/>
        <v>175.40948000000006</v>
      </c>
      <c r="AS84">
        <f t="shared" si="20"/>
        <v>175.40948000000006</v>
      </c>
      <c r="AT84">
        <f t="shared" si="21"/>
        <v>7.6100220860174366</v>
      </c>
      <c r="AU84">
        <f t="shared" si="22"/>
        <v>0</v>
      </c>
      <c r="AV84">
        <f t="shared" si="23"/>
        <v>0</v>
      </c>
      <c r="AW84">
        <f t="shared" si="24"/>
        <v>0</v>
      </c>
    </row>
    <row r="85" spans="22:49" x14ac:dyDescent="0.25">
      <c r="V85">
        <v>81</v>
      </c>
      <c r="W85" s="14">
        <v>0</v>
      </c>
      <c r="X85" s="14">
        <v>0.19130855999999999</v>
      </c>
      <c r="Y85" s="14">
        <v>14.156834</v>
      </c>
      <c r="Z85" s="14">
        <v>0.4129293</v>
      </c>
      <c r="AA85" s="14">
        <v>-0.27901330000000002</v>
      </c>
      <c r="AB85" s="14">
        <v>-25.234459000000001</v>
      </c>
      <c r="AC85" s="14"/>
      <c r="AD85" s="14"/>
      <c r="AE85" s="14"/>
      <c r="AF85" s="14"/>
      <c r="AG85" s="14"/>
      <c r="AH85" s="14"/>
      <c r="AI85" s="14"/>
      <c r="AJ85" s="14"/>
      <c r="AK85" s="14"/>
      <c r="AL85" s="2"/>
      <c r="AM85">
        <v>81</v>
      </c>
      <c r="AN85">
        <f t="shared" si="18"/>
        <v>4.171569819865447E-2</v>
      </c>
      <c r="AO85">
        <f t="shared" si="15"/>
        <v>0.4129293</v>
      </c>
      <c r="AP85">
        <f t="shared" si="16"/>
        <v>-8.7704740000000031E-2</v>
      </c>
      <c r="AQ85">
        <f t="shared" si="17"/>
        <v>-11.077625000000001</v>
      </c>
      <c r="AR85">
        <f t="shared" si="19"/>
        <v>175.40948000000006</v>
      </c>
      <c r="AS85">
        <f t="shared" si="20"/>
        <v>175.40948000000006</v>
      </c>
      <c r="AT85">
        <f t="shared" si="21"/>
        <v>7.3173289288629197</v>
      </c>
      <c r="AU85">
        <f t="shared" si="22"/>
        <v>0</v>
      </c>
      <c r="AV85">
        <f t="shared" si="23"/>
        <v>0</v>
      </c>
      <c r="AW85">
        <f t="shared" si="24"/>
        <v>0</v>
      </c>
    </row>
    <row r="86" spans="22:49" x14ac:dyDescent="0.25">
      <c r="V86">
        <v>82</v>
      </c>
      <c r="W86" s="14">
        <v>0</v>
      </c>
      <c r="X86" s="14">
        <v>0.19130855999999999</v>
      </c>
      <c r="Y86" s="14">
        <v>14.348143</v>
      </c>
      <c r="Z86" s="14">
        <v>0.4129293</v>
      </c>
      <c r="AA86" s="14">
        <v>-0.27901330000000002</v>
      </c>
      <c r="AB86" s="14">
        <v>-25.513473999999999</v>
      </c>
      <c r="AC86" s="14"/>
      <c r="AD86" s="14"/>
      <c r="AE86" s="14"/>
      <c r="AF86" s="14"/>
      <c r="AG86" s="14"/>
      <c r="AH86" s="14"/>
      <c r="AI86" s="14"/>
      <c r="AJ86" s="14"/>
      <c r="AK86" s="14"/>
      <c r="AL86" s="2"/>
      <c r="AM86">
        <v>82</v>
      </c>
      <c r="AN86">
        <f t="shared" si="18"/>
        <v>4.0111248267936987E-2</v>
      </c>
      <c r="AO86">
        <f t="shared" si="15"/>
        <v>0.4129293</v>
      </c>
      <c r="AP86">
        <f t="shared" si="16"/>
        <v>-8.7704740000000031E-2</v>
      </c>
      <c r="AQ86">
        <f t="shared" si="17"/>
        <v>-11.165330999999998</v>
      </c>
      <c r="AR86">
        <f t="shared" si="19"/>
        <v>175.40948000000006</v>
      </c>
      <c r="AS86">
        <f t="shared" si="20"/>
        <v>175.40948000000006</v>
      </c>
      <c r="AT86">
        <f t="shared" si="21"/>
        <v>7.0358932008297304</v>
      </c>
      <c r="AU86">
        <f t="shared" si="22"/>
        <v>0</v>
      </c>
      <c r="AV86">
        <f t="shared" si="23"/>
        <v>0</v>
      </c>
      <c r="AW86">
        <f t="shared" si="24"/>
        <v>0</v>
      </c>
    </row>
    <row r="87" spans="22:49" x14ac:dyDescent="0.25">
      <c r="V87">
        <v>83</v>
      </c>
      <c r="W87" s="14">
        <v>0</v>
      </c>
      <c r="X87" s="14">
        <v>0.19130855999999999</v>
      </c>
      <c r="Y87" s="14">
        <v>14.539451</v>
      </c>
      <c r="Z87" s="14">
        <v>0.4129293</v>
      </c>
      <c r="AA87" s="14">
        <v>-0.27901330000000002</v>
      </c>
      <c r="AB87" s="14">
        <v>-25.792486</v>
      </c>
      <c r="AC87" s="14"/>
      <c r="AD87" s="14"/>
      <c r="AE87" s="14"/>
      <c r="AF87" s="14"/>
      <c r="AG87" s="14"/>
      <c r="AH87" s="14"/>
      <c r="AI87" s="14"/>
      <c r="AJ87" s="14"/>
      <c r="AK87" s="14"/>
      <c r="AL87" s="2"/>
      <c r="AM87">
        <v>83</v>
      </c>
      <c r="AN87">
        <f t="shared" si="18"/>
        <v>3.8568507949939407E-2</v>
      </c>
      <c r="AO87">
        <f t="shared" si="15"/>
        <v>0.4129293</v>
      </c>
      <c r="AP87">
        <f t="shared" si="16"/>
        <v>-8.7704740000000031E-2</v>
      </c>
      <c r="AQ87">
        <f t="shared" si="17"/>
        <v>-11.253035000000001</v>
      </c>
      <c r="AR87">
        <f t="shared" si="19"/>
        <v>175.40948000000006</v>
      </c>
      <c r="AS87">
        <f t="shared" si="20"/>
        <v>175.40948000000006</v>
      </c>
      <c r="AT87">
        <f t="shared" si="21"/>
        <v>6.7652819238747393</v>
      </c>
      <c r="AU87">
        <f t="shared" si="22"/>
        <v>0</v>
      </c>
      <c r="AV87">
        <f t="shared" si="23"/>
        <v>0</v>
      </c>
      <c r="AW87">
        <f t="shared" si="24"/>
        <v>0</v>
      </c>
    </row>
    <row r="88" spans="22:49" x14ac:dyDescent="0.25">
      <c r="V88">
        <v>84</v>
      </c>
      <c r="W88" s="14">
        <v>0</v>
      </c>
      <c r="X88" s="14">
        <v>0.19130855999999999</v>
      </c>
      <c r="Y88" s="14">
        <v>14.73076</v>
      </c>
      <c r="Z88" s="14">
        <v>0.4129293</v>
      </c>
      <c r="AA88" s="14">
        <v>-0.27901330000000002</v>
      </c>
      <c r="AB88" s="14">
        <v>-26.071498999999999</v>
      </c>
      <c r="AC88" s="14"/>
      <c r="AD88" s="14"/>
      <c r="AE88" s="14"/>
      <c r="AF88" s="14"/>
      <c r="AG88" s="14"/>
      <c r="AH88" s="14"/>
      <c r="AI88" s="14"/>
      <c r="AJ88" s="14"/>
      <c r="AK88" s="14"/>
      <c r="AL88" s="2"/>
      <c r="AM88">
        <v>84</v>
      </c>
      <c r="AN88">
        <f t="shared" si="18"/>
        <v>3.7085103798018659E-2</v>
      </c>
      <c r="AO88">
        <f t="shared" si="15"/>
        <v>0.4129293</v>
      </c>
      <c r="AP88">
        <f t="shared" si="16"/>
        <v>-8.7704740000000031E-2</v>
      </c>
      <c r="AQ88">
        <f t="shared" si="17"/>
        <v>-11.340738999999999</v>
      </c>
      <c r="AR88">
        <f t="shared" si="19"/>
        <v>175.40948000000006</v>
      </c>
      <c r="AS88">
        <f t="shared" si="20"/>
        <v>175.40948000000006</v>
      </c>
      <c r="AT88">
        <f t="shared" si="21"/>
        <v>6.5050787729564803</v>
      </c>
      <c r="AU88">
        <f t="shared" si="22"/>
        <v>0</v>
      </c>
      <c r="AV88">
        <f t="shared" si="23"/>
        <v>0</v>
      </c>
      <c r="AW88">
        <f t="shared" si="24"/>
        <v>0</v>
      </c>
    </row>
    <row r="89" spans="22:49" x14ac:dyDescent="0.25">
      <c r="V89">
        <v>85</v>
      </c>
      <c r="W89" s="14">
        <v>0</v>
      </c>
      <c r="X89" s="14">
        <v>0.19130855999999999</v>
      </c>
      <c r="Y89" s="14">
        <v>14.922067999999999</v>
      </c>
      <c r="Z89" s="14">
        <v>0.4129293</v>
      </c>
      <c r="AA89" s="14">
        <v>-0.27901330000000002</v>
      </c>
      <c r="AB89" s="14">
        <v>-26.350512999999999</v>
      </c>
      <c r="AC89" s="14"/>
      <c r="AD89" s="14"/>
      <c r="AE89" s="14"/>
      <c r="AF89" s="14"/>
      <c r="AG89" s="14"/>
      <c r="AH89" s="14"/>
      <c r="AI89" s="14"/>
      <c r="AJ89" s="14"/>
      <c r="AK89" s="14"/>
      <c r="AL89" s="2"/>
      <c r="AM89">
        <v>85</v>
      </c>
      <c r="AN89">
        <f t="shared" si="18"/>
        <v>3.5658753651941009E-2</v>
      </c>
      <c r="AO89">
        <f t="shared" si="15"/>
        <v>0.4129293</v>
      </c>
      <c r="AP89">
        <f t="shared" si="16"/>
        <v>-8.7704740000000031E-2</v>
      </c>
      <c r="AQ89">
        <f t="shared" si="17"/>
        <v>-11.428445</v>
      </c>
      <c r="AR89">
        <f t="shared" si="19"/>
        <v>175.40948000000006</v>
      </c>
      <c r="AS89">
        <f t="shared" si="20"/>
        <v>175.40948000000006</v>
      </c>
      <c r="AT89">
        <f t="shared" si="21"/>
        <v>6.254883435535076</v>
      </c>
      <c r="AU89">
        <f t="shared" si="22"/>
        <v>0</v>
      </c>
      <c r="AV89">
        <f t="shared" si="23"/>
        <v>0</v>
      </c>
      <c r="AW89">
        <f t="shared" si="24"/>
        <v>0</v>
      </c>
    </row>
    <row r="90" spans="22:49" x14ac:dyDescent="0.25">
      <c r="V90">
        <v>86</v>
      </c>
      <c r="W90" s="14">
        <v>0</v>
      </c>
      <c r="X90" s="14">
        <v>0.19130855999999999</v>
      </c>
      <c r="Y90" s="14">
        <v>15.113377</v>
      </c>
      <c r="Z90" s="14">
        <v>0.4129293</v>
      </c>
      <c r="AA90" s="14">
        <v>-0.27901330000000002</v>
      </c>
      <c r="AB90" s="14">
        <v>-26.629525999999998</v>
      </c>
      <c r="AC90" s="14"/>
      <c r="AD90" s="14"/>
      <c r="AE90" s="14"/>
      <c r="AF90" s="14"/>
      <c r="AG90" s="14"/>
      <c r="AH90" s="14"/>
      <c r="AI90" s="14"/>
      <c r="AJ90" s="14"/>
      <c r="AK90" s="14"/>
      <c r="AL90" s="2"/>
      <c r="AM90">
        <v>86</v>
      </c>
      <c r="AN90">
        <f t="shared" si="18"/>
        <v>3.4287263126866356E-2</v>
      </c>
      <c r="AO90">
        <f t="shared" si="15"/>
        <v>0.4129293</v>
      </c>
      <c r="AP90">
        <f t="shared" si="16"/>
        <v>-8.7704740000000031E-2</v>
      </c>
      <c r="AQ90">
        <f t="shared" si="17"/>
        <v>-11.516148999999999</v>
      </c>
      <c r="AR90">
        <f t="shared" si="19"/>
        <v>175.40948000000006</v>
      </c>
      <c r="AS90">
        <f t="shared" si="20"/>
        <v>175.40948000000006</v>
      </c>
      <c r="AT90">
        <f t="shared" si="21"/>
        <v>6.0143109957068033</v>
      </c>
      <c r="AU90">
        <f t="shared" si="22"/>
        <v>0</v>
      </c>
      <c r="AV90">
        <f t="shared" si="23"/>
        <v>0</v>
      </c>
      <c r="AW90">
        <f t="shared" si="24"/>
        <v>0</v>
      </c>
    </row>
    <row r="91" spans="22:49" x14ac:dyDescent="0.25">
      <c r="V91">
        <v>87</v>
      </c>
      <c r="W91" s="14">
        <v>0</v>
      </c>
      <c r="X91" s="14">
        <v>0.19130855999999999</v>
      </c>
      <c r="Y91" s="14">
        <v>15.304686</v>
      </c>
      <c r="Z91" s="14">
        <v>0.4129293</v>
      </c>
      <c r="AA91" s="14">
        <v>-0.27901330000000002</v>
      </c>
      <c r="AB91" s="14">
        <v>-26.908539000000001</v>
      </c>
      <c r="AC91" s="14"/>
      <c r="AD91" s="14"/>
      <c r="AE91" s="14"/>
      <c r="AF91" s="14"/>
      <c r="AG91" s="14"/>
      <c r="AH91" s="14"/>
      <c r="AI91" s="14"/>
      <c r="AJ91" s="14"/>
      <c r="AK91" s="14"/>
      <c r="AL91" s="2"/>
      <c r="AM91">
        <v>87</v>
      </c>
      <c r="AN91">
        <f t="shared" si="18"/>
        <v>3.2968522237371505E-2</v>
      </c>
      <c r="AO91">
        <f t="shared" si="15"/>
        <v>0.4129293</v>
      </c>
      <c r="AP91">
        <f t="shared" si="16"/>
        <v>-8.7704740000000031E-2</v>
      </c>
      <c r="AQ91">
        <f t="shared" si="17"/>
        <v>-11.603853000000001</v>
      </c>
      <c r="AR91">
        <f t="shared" si="19"/>
        <v>175.40948000000006</v>
      </c>
      <c r="AS91">
        <f t="shared" si="20"/>
        <v>175.40948000000006</v>
      </c>
      <c r="AT91">
        <f t="shared" si="21"/>
        <v>5.7829913420257739</v>
      </c>
      <c r="AU91">
        <f t="shared" si="22"/>
        <v>0</v>
      </c>
      <c r="AV91">
        <f t="shared" si="23"/>
        <v>0</v>
      </c>
      <c r="AW91">
        <f t="shared" si="24"/>
        <v>0</v>
      </c>
    </row>
    <row r="92" spans="22:49" x14ac:dyDescent="0.25">
      <c r="V92">
        <v>88</v>
      </c>
      <c r="W92" s="14">
        <v>0</v>
      </c>
      <c r="X92" s="14">
        <v>0.19130855999999999</v>
      </c>
      <c r="Y92" s="14">
        <v>15.495994</v>
      </c>
      <c r="Z92" s="14">
        <v>0.4129293</v>
      </c>
      <c r="AA92" s="14">
        <v>-0.27901330000000002</v>
      </c>
      <c r="AB92" s="14">
        <v>-27.187553000000001</v>
      </c>
      <c r="AC92" s="14"/>
      <c r="AD92" s="14"/>
      <c r="AE92" s="14"/>
      <c r="AF92" s="14"/>
      <c r="AG92" s="14"/>
      <c r="AH92" s="14"/>
      <c r="AI92" s="14"/>
      <c r="AJ92" s="14"/>
      <c r="AK92" s="14"/>
      <c r="AL92" s="2"/>
      <c r="AM92">
        <v>88</v>
      </c>
      <c r="AN92">
        <f t="shared" si="18"/>
        <v>3.1700502151318748E-2</v>
      </c>
      <c r="AO92">
        <f t="shared" si="15"/>
        <v>0.4129293</v>
      </c>
      <c r="AP92">
        <f t="shared" si="16"/>
        <v>-8.7704740000000031E-2</v>
      </c>
      <c r="AQ92">
        <f t="shared" si="17"/>
        <v>-11.691559000000002</v>
      </c>
      <c r="AR92">
        <f t="shared" si="19"/>
        <v>175.40948000000006</v>
      </c>
      <c r="AS92">
        <f t="shared" si="20"/>
        <v>175.40948000000006</v>
      </c>
      <c r="AT92">
        <f t="shared" si="21"/>
        <v>5.560568598101705</v>
      </c>
      <c r="AU92">
        <f t="shared" si="22"/>
        <v>0</v>
      </c>
      <c r="AV92">
        <f t="shared" si="23"/>
        <v>0</v>
      </c>
      <c r="AW92">
        <f t="shared" si="24"/>
        <v>0</v>
      </c>
    </row>
    <row r="93" spans="22:49" x14ac:dyDescent="0.25">
      <c r="V93">
        <v>89</v>
      </c>
      <c r="W93" s="14">
        <v>0</v>
      </c>
      <c r="X93" s="14">
        <v>0.19130855999999999</v>
      </c>
      <c r="Y93" s="14">
        <v>15.687303</v>
      </c>
      <c r="Z93" s="14">
        <v>0.4129293</v>
      </c>
      <c r="AA93" s="14">
        <v>-0.27901330000000002</v>
      </c>
      <c r="AB93" s="14">
        <v>-27.466566</v>
      </c>
      <c r="AC93" s="14"/>
      <c r="AD93" s="14"/>
      <c r="AE93" s="14"/>
      <c r="AF93" s="14"/>
      <c r="AG93" s="14"/>
      <c r="AH93" s="14"/>
      <c r="AI93" s="14"/>
      <c r="AJ93" s="14"/>
      <c r="AK93" s="14"/>
      <c r="AL93" s="2"/>
      <c r="AM93">
        <v>89</v>
      </c>
      <c r="AN93">
        <f t="shared" si="18"/>
        <v>3.0481252068575718E-2</v>
      </c>
      <c r="AO93">
        <f t="shared" si="15"/>
        <v>0.4129293</v>
      </c>
      <c r="AP93">
        <f t="shared" si="16"/>
        <v>-8.7704740000000031E-2</v>
      </c>
      <c r="AQ93">
        <f t="shared" si="17"/>
        <v>-11.779263</v>
      </c>
      <c r="AR93">
        <f t="shared" si="19"/>
        <v>175.40948000000006</v>
      </c>
      <c r="AS93">
        <f t="shared" si="20"/>
        <v>175.40948000000006</v>
      </c>
      <c r="AT93">
        <f t="shared" si="21"/>
        <v>5.3467005750977927</v>
      </c>
      <c r="AU93">
        <f t="shared" si="22"/>
        <v>0</v>
      </c>
      <c r="AV93">
        <f t="shared" si="23"/>
        <v>0</v>
      </c>
      <c r="AW93">
        <f t="shared" si="24"/>
        <v>0</v>
      </c>
    </row>
    <row r="94" spans="22:49" x14ac:dyDescent="0.25">
      <c r="V94">
        <v>90</v>
      </c>
      <c r="W94" s="14">
        <v>0</v>
      </c>
      <c r="X94" s="14">
        <v>0.19130855999999999</v>
      </c>
      <c r="Y94" s="14">
        <v>15.878610999999999</v>
      </c>
      <c r="Z94" s="14">
        <v>0.4129293</v>
      </c>
      <c r="AA94" s="14">
        <v>-0.27901330000000002</v>
      </c>
      <c r="AB94" s="14">
        <v>-27.745578999999999</v>
      </c>
      <c r="AC94" s="14"/>
      <c r="AD94" s="14"/>
      <c r="AE94" s="14"/>
      <c r="AF94" s="14"/>
      <c r="AG94" s="14"/>
      <c r="AH94" s="14"/>
      <c r="AI94" s="14"/>
      <c r="AJ94" s="14"/>
      <c r="AK94" s="14"/>
      <c r="AL94" s="2"/>
      <c r="AM94">
        <v>90</v>
      </c>
      <c r="AN94">
        <f t="shared" si="18"/>
        <v>2.9308896219784344E-2</v>
      </c>
      <c r="AO94">
        <f t="shared" si="15"/>
        <v>0.4129293</v>
      </c>
      <c r="AP94">
        <f t="shared" si="16"/>
        <v>-8.7704740000000031E-2</v>
      </c>
      <c r="AQ94">
        <f t="shared" si="17"/>
        <v>-11.866968</v>
      </c>
      <c r="AR94">
        <f t="shared" si="19"/>
        <v>175.40948000000006</v>
      </c>
      <c r="AS94">
        <f t="shared" si="20"/>
        <v>175.40948000000006</v>
      </c>
      <c r="AT94">
        <f t="shared" si="21"/>
        <v>5.1410582452863389</v>
      </c>
      <c r="AU94">
        <f t="shared" si="22"/>
        <v>0</v>
      </c>
      <c r="AV94">
        <f t="shared" si="23"/>
        <v>0</v>
      </c>
      <c r="AW94">
        <f t="shared" si="24"/>
        <v>0</v>
      </c>
    </row>
    <row r="95" spans="22:49" x14ac:dyDescent="0.25">
      <c r="V95">
        <v>91</v>
      </c>
      <c r="W95" s="14">
        <v>0</v>
      </c>
      <c r="X95" s="14">
        <v>0.19130855999999999</v>
      </c>
      <c r="Y95" s="14">
        <v>16.06992</v>
      </c>
      <c r="Z95" s="14">
        <v>0.4129293</v>
      </c>
      <c r="AA95" s="14">
        <v>-0.27901330000000002</v>
      </c>
      <c r="AB95" s="14">
        <v>-28.024592999999999</v>
      </c>
      <c r="AC95" s="14"/>
      <c r="AD95" s="14"/>
      <c r="AE95" s="14"/>
      <c r="AF95" s="14"/>
      <c r="AG95" s="14"/>
      <c r="AH95" s="14"/>
      <c r="AI95" s="14"/>
      <c r="AJ95" s="14"/>
      <c r="AK95" s="14"/>
      <c r="AL95" s="2"/>
      <c r="AM95">
        <v>91</v>
      </c>
      <c r="AN95">
        <f t="shared" si="18"/>
        <v>2.8181630980561867E-2</v>
      </c>
      <c r="AO95">
        <f t="shared" si="15"/>
        <v>0.4129293</v>
      </c>
      <c r="AP95">
        <f t="shared" si="16"/>
        <v>-8.7704740000000031E-2</v>
      </c>
      <c r="AQ95">
        <f t="shared" si="17"/>
        <v>-11.954673</v>
      </c>
      <c r="AR95">
        <f t="shared" si="19"/>
        <v>175.40948000000006</v>
      </c>
      <c r="AS95">
        <f t="shared" si="20"/>
        <v>175.40948000000006</v>
      </c>
      <c r="AT95">
        <f t="shared" si="21"/>
        <v>4.9433252358522486</v>
      </c>
      <c r="AU95">
        <f t="shared" si="22"/>
        <v>0</v>
      </c>
      <c r="AV95">
        <f t="shared" si="23"/>
        <v>0</v>
      </c>
      <c r="AW95">
        <f t="shared" si="24"/>
        <v>0</v>
      </c>
    </row>
    <row r="96" spans="22:49" x14ac:dyDescent="0.25">
      <c r="V96">
        <v>92</v>
      </c>
      <c r="W96" s="14">
        <v>0</v>
      </c>
      <c r="X96" s="14">
        <v>0.19130855999999999</v>
      </c>
      <c r="Y96" s="14">
        <v>16.261229</v>
      </c>
      <c r="Z96" s="14">
        <v>0.4129293</v>
      </c>
      <c r="AA96" s="14">
        <v>-0.27901330000000002</v>
      </c>
      <c r="AB96" s="14">
        <v>-28.303605999999998</v>
      </c>
      <c r="AC96" s="14"/>
      <c r="AD96" s="14"/>
      <c r="AE96" s="14"/>
      <c r="AF96" s="14"/>
      <c r="AG96" s="14"/>
      <c r="AH96" s="14"/>
      <c r="AI96" s="14"/>
      <c r="AJ96" s="14"/>
      <c r="AK96" s="14"/>
      <c r="AL96" s="2"/>
      <c r="AM96">
        <v>92</v>
      </c>
      <c r="AN96">
        <f t="shared" si="18"/>
        <v>2.7097722096694102E-2</v>
      </c>
      <c r="AO96">
        <f t="shared" si="15"/>
        <v>0.4129293</v>
      </c>
      <c r="AP96">
        <f t="shared" si="16"/>
        <v>-8.7704740000000031E-2</v>
      </c>
      <c r="AQ96">
        <f t="shared" si="17"/>
        <v>-12.042376999999998</v>
      </c>
      <c r="AR96">
        <f t="shared" si="19"/>
        <v>175.40948000000006</v>
      </c>
      <c r="AS96">
        <f t="shared" si="20"/>
        <v>175.40948000000006</v>
      </c>
      <c r="AT96">
        <f t="shared" si="21"/>
        <v>4.753197342165624</v>
      </c>
      <c r="AU96">
        <f t="shared" si="22"/>
        <v>0</v>
      </c>
      <c r="AV96">
        <f t="shared" si="23"/>
        <v>0</v>
      </c>
      <c r="AW96">
        <f t="shared" si="24"/>
        <v>0</v>
      </c>
    </row>
    <row r="97" spans="22:49" x14ac:dyDescent="0.25">
      <c r="V97">
        <v>93</v>
      </c>
      <c r="W97" s="14">
        <v>0</v>
      </c>
      <c r="X97" s="14">
        <v>0.19130855999999999</v>
      </c>
      <c r="Y97" s="14">
        <v>16.452535999999998</v>
      </c>
      <c r="Z97" s="14">
        <v>0.4129293</v>
      </c>
      <c r="AA97" s="14">
        <v>-0.27901330000000002</v>
      </c>
      <c r="AB97" s="14">
        <v>-28.582619000000001</v>
      </c>
      <c r="AC97" s="14"/>
      <c r="AD97" s="14"/>
      <c r="AE97" s="14"/>
      <c r="AF97" s="14"/>
      <c r="AG97" s="14"/>
      <c r="AH97" s="14"/>
      <c r="AI97" s="14"/>
      <c r="AJ97" s="14"/>
      <c r="AK97" s="14"/>
      <c r="AL97" s="2"/>
      <c r="AM97">
        <v>93</v>
      </c>
      <c r="AN97">
        <f t="shared" si="18"/>
        <v>2.6055502016052019E-2</v>
      </c>
      <c r="AO97">
        <f t="shared" si="15"/>
        <v>0.4129293</v>
      </c>
      <c r="AP97">
        <f t="shared" si="16"/>
        <v>-8.7704740000000031E-2</v>
      </c>
      <c r="AQ97">
        <f t="shared" si="17"/>
        <v>-12.130083000000003</v>
      </c>
      <c r="AR97">
        <f t="shared" si="19"/>
        <v>175.40948000000006</v>
      </c>
      <c r="AS97">
        <f t="shared" si="20"/>
        <v>175.40948000000006</v>
      </c>
      <c r="AT97">
        <f t="shared" si="21"/>
        <v>4.5703820597746381</v>
      </c>
      <c r="AU97">
        <f t="shared" si="22"/>
        <v>0</v>
      </c>
      <c r="AV97">
        <f t="shared" si="23"/>
        <v>0</v>
      </c>
      <c r="AW97">
        <f t="shared" si="24"/>
        <v>0</v>
      </c>
    </row>
    <row r="98" spans="22:49" x14ac:dyDescent="0.25">
      <c r="V98">
        <v>94</v>
      </c>
      <c r="W98" s="14">
        <v>0</v>
      </c>
      <c r="X98" s="14">
        <v>0.19130855999999999</v>
      </c>
      <c r="Y98" s="14">
        <v>16.643844999999999</v>
      </c>
      <c r="Z98" s="14">
        <v>0.4129293</v>
      </c>
      <c r="AA98" s="14">
        <v>-0.27901330000000002</v>
      </c>
      <c r="AB98" s="14">
        <v>-28.861630999999999</v>
      </c>
      <c r="AC98" s="14"/>
      <c r="AD98" s="14"/>
      <c r="AE98" s="14"/>
      <c r="AF98" s="14"/>
      <c r="AG98" s="14"/>
      <c r="AH98" s="14"/>
      <c r="AI98" s="14"/>
      <c r="AJ98" s="14"/>
      <c r="AK98" s="14"/>
      <c r="AL98" s="2"/>
      <c r="AM98">
        <v>94</v>
      </c>
      <c r="AN98">
        <f t="shared" si="18"/>
        <v>2.5053367323126945E-2</v>
      </c>
      <c r="AO98">
        <f t="shared" si="15"/>
        <v>0.4129293</v>
      </c>
      <c r="AP98">
        <f t="shared" si="16"/>
        <v>-8.7704740000000031E-2</v>
      </c>
      <c r="AQ98">
        <f t="shared" si="17"/>
        <v>-12.217786</v>
      </c>
      <c r="AR98">
        <f t="shared" si="19"/>
        <v>175.40948000000006</v>
      </c>
      <c r="AS98">
        <f t="shared" si="20"/>
        <v>175.40948000000006</v>
      </c>
      <c r="AT98">
        <f t="shared" si="21"/>
        <v>4.3945981343986906</v>
      </c>
      <c r="AU98">
        <f t="shared" si="22"/>
        <v>0</v>
      </c>
      <c r="AV98">
        <f t="shared" si="23"/>
        <v>0</v>
      </c>
      <c r="AW98">
        <f t="shared" si="24"/>
        <v>0</v>
      </c>
    </row>
    <row r="99" spans="22:49" x14ac:dyDescent="0.25">
      <c r="V99">
        <v>95</v>
      </c>
      <c r="W99" s="14">
        <v>0</v>
      </c>
      <c r="X99" s="14">
        <v>0.19130855999999999</v>
      </c>
      <c r="Y99" s="14">
        <v>16.835153999999999</v>
      </c>
      <c r="Z99" s="14">
        <v>0.4129293</v>
      </c>
      <c r="AA99" s="14">
        <v>-0.27901330000000002</v>
      </c>
      <c r="AB99" s="14">
        <v>-29.140646</v>
      </c>
      <c r="AC99" s="14"/>
      <c r="AD99" s="14"/>
      <c r="AE99" s="14"/>
      <c r="AF99" s="14"/>
      <c r="AG99" s="14"/>
      <c r="AH99" s="14"/>
      <c r="AI99" s="14"/>
      <c r="AJ99" s="14"/>
      <c r="AK99" s="14"/>
      <c r="AL99" s="2"/>
      <c r="AM99">
        <v>95</v>
      </c>
      <c r="AN99">
        <f t="shared" si="18"/>
        <v>2.4089776272237445E-2</v>
      </c>
      <c r="AO99">
        <f t="shared" si="15"/>
        <v>0.4129293</v>
      </c>
      <c r="AP99">
        <f t="shared" si="16"/>
        <v>-8.7704740000000031E-2</v>
      </c>
      <c r="AQ99">
        <f t="shared" si="17"/>
        <v>-12.305492000000001</v>
      </c>
      <c r="AR99">
        <f t="shared" si="19"/>
        <v>175.40948000000006</v>
      </c>
      <c r="AS99">
        <f t="shared" si="20"/>
        <v>175.40948000000006</v>
      </c>
      <c r="AT99">
        <f t="shared" si="21"/>
        <v>4.2255751292295098</v>
      </c>
      <c r="AU99">
        <f t="shared" si="22"/>
        <v>0</v>
      </c>
      <c r="AV99">
        <f t="shared" si="23"/>
        <v>0</v>
      </c>
      <c r="AW99">
        <f t="shared" si="24"/>
        <v>0</v>
      </c>
    </row>
    <row r="100" spans="22:49" x14ac:dyDescent="0.25">
      <c r="V100">
        <v>96</v>
      </c>
      <c r="W100" s="14">
        <v>0</v>
      </c>
      <c r="X100" s="14">
        <v>0.19130855999999999</v>
      </c>
      <c r="Y100" s="14">
        <v>17.026463</v>
      </c>
      <c r="Z100" s="14">
        <v>0.4129293</v>
      </c>
      <c r="AA100" s="14">
        <v>-0.27901330000000002</v>
      </c>
      <c r="AB100" s="14">
        <v>-29.419658999999999</v>
      </c>
      <c r="AC100" s="14"/>
      <c r="AD100" s="14"/>
      <c r="AE100" s="14"/>
      <c r="AF100" s="14"/>
      <c r="AG100" s="14"/>
      <c r="AH100" s="14"/>
      <c r="AI100" s="14"/>
      <c r="AJ100" s="14"/>
      <c r="AK100" s="14"/>
      <c r="AL100" s="2"/>
      <c r="AM100">
        <v>96</v>
      </c>
      <c r="AN100">
        <f t="shared" si="18"/>
        <v>2.3163246415612924E-2</v>
      </c>
      <c r="AO100">
        <f t="shared" si="15"/>
        <v>0.4129293</v>
      </c>
      <c r="AP100">
        <f t="shared" si="16"/>
        <v>-8.7704740000000031E-2</v>
      </c>
      <c r="AQ100">
        <f t="shared" si="17"/>
        <v>-12.393196</v>
      </c>
      <c r="AR100">
        <f t="shared" si="19"/>
        <v>175.40948000000006</v>
      </c>
      <c r="AS100">
        <f t="shared" si="20"/>
        <v>175.40948000000006</v>
      </c>
      <c r="AT100">
        <f t="shared" si="21"/>
        <v>4.0630530088745287</v>
      </c>
      <c r="AU100">
        <f t="shared" si="22"/>
        <v>0</v>
      </c>
      <c r="AV100">
        <f t="shared" si="23"/>
        <v>0</v>
      </c>
      <c r="AW100">
        <f t="shared" si="24"/>
        <v>0</v>
      </c>
    </row>
    <row r="101" spans="22:49" x14ac:dyDescent="0.25">
      <c r="V101">
        <v>97</v>
      </c>
      <c r="W101" s="14">
        <v>0</v>
      </c>
      <c r="X101" s="14">
        <v>0.19130855999999999</v>
      </c>
      <c r="Y101" s="14">
        <v>17.217772</v>
      </c>
      <c r="Z101" s="14">
        <v>0.4129293</v>
      </c>
      <c r="AA101" s="14">
        <v>-0.27901330000000002</v>
      </c>
      <c r="AB101" s="14">
        <v>-29.698671000000001</v>
      </c>
      <c r="AC101" s="14"/>
      <c r="AD101" s="14"/>
      <c r="AE101" s="14"/>
      <c r="AF101" s="14"/>
      <c r="AG101" s="14"/>
      <c r="AH101" s="14"/>
      <c r="AI101" s="14"/>
      <c r="AJ101" s="14"/>
      <c r="AK101" s="14"/>
      <c r="AL101" s="2"/>
      <c r="AM101">
        <v>97</v>
      </c>
      <c r="AN101">
        <f t="shared" si="18"/>
        <v>2.2272352322704737E-2</v>
      </c>
      <c r="AO101">
        <f t="shared" si="15"/>
        <v>0.4129293</v>
      </c>
      <c r="AP101">
        <f t="shared" si="16"/>
        <v>-8.7704740000000031E-2</v>
      </c>
      <c r="AQ101">
        <f t="shared" si="17"/>
        <v>-12.480899000000001</v>
      </c>
      <c r="AR101">
        <f t="shared" si="19"/>
        <v>175.40948000000006</v>
      </c>
      <c r="AS101">
        <f t="shared" si="20"/>
        <v>175.40948000000006</v>
      </c>
      <c r="AT101">
        <f t="shared" si="21"/>
        <v>3.9067817393024313</v>
      </c>
      <c r="AU101">
        <f t="shared" si="22"/>
        <v>0</v>
      </c>
      <c r="AV101">
        <f t="shared" si="23"/>
        <v>0</v>
      </c>
      <c r="AW101">
        <f t="shared" si="24"/>
        <v>0</v>
      </c>
    </row>
    <row r="102" spans="22:49" x14ac:dyDescent="0.25">
      <c r="V102">
        <v>98</v>
      </c>
      <c r="W102" s="14">
        <v>0</v>
      </c>
      <c r="X102" s="14">
        <v>0.19130855999999999</v>
      </c>
      <c r="Y102" s="14">
        <v>17.409078999999998</v>
      </c>
      <c r="Z102" s="14">
        <v>0.4129293</v>
      </c>
      <c r="AA102" s="14">
        <v>-0.27901330000000002</v>
      </c>
      <c r="AB102" s="14">
        <v>-29.977685999999999</v>
      </c>
      <c r="AC102" s="14"/>
      <c r="AD102" s="14"/>
      <c r="AE102" s="14"/>
      <c r="AF102" s="14"/>
      <c r="AG102" s="14"/>
      <c r="AH102" s="14"/>
      <c r="AI102" s="14"/>
      <c r="AJ102" s="14"/>
      <c r="AK102" s="14"/>
      <c r="AL102" s="2"/>
      <c r="AM102">
        <v>98</v>
      </c>
      <c r="AN102">
        <f t="shared" si="18"/>
        <v>2.141572338721609E-2</v>
      </c>
      <c r="AO102">
        <f t="shared" si="15"/>
        <v>0.4129293</v>
      </c>
      <c r="AP102">
        <f t="shared" si="16"/>
        <v>-8.7704740000000031E-2</v>
      </c>
      <c r="AQ102">
        <f t="shared" si="17"/>
        <v>-12.568607</v>
      </c>
      <c r="AR102">
        <f t="shared" si="19"/>
        <v>175.40948000000006</v>
      </c>
      <c r="AS102">
        <f t="shared" si="20"/>
        <v>175.40948000000006</v>
      </c>
      <c r="AT102">
        <f t="shared" si="21"/>
        <v>3.7565209031754141</v>
      </c>
      <c r="AU102">
        <f t="shared" si="22"/>
        <v>0</v>
      </c>
      <c r="AV102">
        <f t="shared" si="23"/>
        <v>0</v>
      </c>
      <c r="AW102">
        <f t="shared" si="24"/>
        <v>0</v>
      </c>
    </row>
    <row r="103" spans="22:49" x14ac:dyDescent="0.25">
      <c r="V103">
        <v>99</v>
      </c>
      <c r="W103" s="14">
        <v>0</v>
      </c>
      <c r="X103" s="14">
        <v>0.19130855999999999</v>
      </c>
      <c r="Y103" s="14">
        <v>17.600387999999999</v>
      </c>
      <c r="Z103" s="14">
        <v>0.4129293</v>
      </c>
      <c r="AA103" s="14">
        <v>-0.27901330000000002</v>
      </c>
      <c r="AB103" s="14">
        <v>-30.256699000000001</v>
      </c>
      <c r="AC103" s="14"/>
      <c r="AD103" s="14"/>
      <c r="AE103" s="14"/>
      <c r="AF103" s="14"/>
      <c r="AG103" s="14"/>
      <c r="AH103" s="14"/>
      <c r="AI103" s="14"/>
      <c r="AJ103" s="14"/>
      <c r="AK103" s="14"/>
      <c r="AL103" s="2"/>
      <c r="AM103">
        <v>99</v>
      </c>
      <c r="AN103">
        <f t="shared" si="18"/>
        <v>2.0592041718477009E-2</v>
      </c>
      <c r="AO103">
        <f t="shared" si="15"/>
        <v>0.4129293</v>
      </c>
      <c r="AP103">
        <f t="shared" si="16"/>
        <v>-8.7704740000000031E-2</v>
      </c>
      <c r="AQ103">
        <f t="shared" si="17"/>
        <v>-12.656311000000002</v>
      </c>
      <c r="AR103">
        <f t="shared" si="19"/>
        <v>175.40948000000006</v>
      </c>
      <c r="AS103">
        <f t="shared" si="20"/>
        <v>175.40948000000006</v>
      </c>
      <c r="AT103">
        <f t="shared" si="21"/>
        <v>3.6120393299763598</v>
      </c>
      <c r="AU103">
        <f t="shared" si="22"/>
        <v>0</v>
      </c>
      <c r="AV103">
        <f t="shared" si="23"/>
        <v>0</v>
      </c>
      <c r="AW103">
        <f t="shared" si="24"/>
        <v>0</v>
      </c>
    </row>
    <row r="104" spans="22:49" x14ac:dyDescent="0.25">
      <c r="V104">
        <v>100</v>
      </c>
      <c r="W104" s="14">
        <v>0</v>
      </c>
      <c r="X104" s="14">
        <v>0.19130855999999999</v>
      </c>
      <c r="Y104" s="14">
        <v>17.791696999999999</v>
      </c>
      <c r="Z104" s="14">
        <v>0.4129293</v>
      </c>
      <c r="AA104" s="14">
        <v>-0.27901330000000002</v>
      </c>
      <c r="AB104" s="14">
        <v>-30.535710999999999</v>
      </c>
      <c r="AC104" s="14"/>
      <c r="AD104" s="14"/>
      <c r="AE104" s="14"/>
      <c r="AF104" s="14"/>
      <c r="AG104" s="14"/>
      <c r="AH104" s="14"/>
      <c r="AI104" s="14"/>
      <c r="AJ104" s="14"/>
      <c r="AK104" s="14"/>
      <c r="AL104" s="2"/>
      <c r="AM104">
        <v>100</v>
      </c>
      <c r="AN104">
        <f t="shared" si="18"/>
        <v>1.9800040113920201E-2</v>
      </c>
      <c r="AO104">
        <f t="shared" si="15"/>
        <v>0.4129293</v>
      </c>
      <c r="AP104">
        <f t="shared" si="16"/>
        <v>-8.7704740000000031E-2</v>
      </c>
      <c r="AQ104">
        <f t="shared" si="17"/>
        <v>-12.744014</v>
      </c>
      <c r="AR104">
        <f t="shared" si="19"/>
        <v>175.40948000000006</v>
      </c>
      <c r="AS104">
        <f t="shared" si="20"/>
        <v>175.40948000000006</v>
      </c>
      <c r="AT104">
        <f t="shared" si="21"/>
        <v>3.4731147403618845</v>
      </c>
      <c r="AU104">
        <f t="shared" si="22"/>
        <v>0</v>
      </c>
      <c r="AV104">
        <f t="shared" si="23"/>
        <v>0</v>
      </c>
      <c r="AW104">
        <f t="shared" si="24"/>
        <v>0</v>
      </c>
    </row>
    <row r="106" spans="22:49" x14ac:dyDescent="0.25">
      <c r="AT106">
        <f>SUM(AT4:AT104)/1000</f>
        <v>11.596379709750785</v>
      </c>
      <c r="AW106">
        <f>SUM(AW4:AW104)/1000</f>
        <v>0</v>
      </c>
    </row>
  </sheetData>
  <mergeCells count="2">
    <mergeCell ref="B21:C23"/>
    <mergeCell ref="C27:D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Input&amp;Output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galina fesenko</cp:lastModifiedBy>
  <dcterms:created xsi:type="dcterms:W3CDTF">2025-03-02T18:55:37Z</dcterms:created>
  <dcterms:modified xsi:type="dcterms:W3CDTF">2025-06-15T13:45:21Z</dcterms:modified>
  <cp:category/>
</cp:coreProperties>
</file>